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mc:AlternateContent xmlns:mc="http://schemas.openxmlformats.org/markup-compatibility/2006">
    <mc:Choice Requires="x15">
      <x15ac:absPath xmlns:x15ac="http://schemas.microsoft.com/office/spreadsheetml/2010/11/ac" url="C:\Users\mandarag\Desktop\Regione Lombardia\Materiale da pubblicare\Adobe AEM\Canale Sanità\Prevenzione e stili di vita\Infortuni sul lavoro\"/>
    </mc:Choice>
  </mc:AlternateContent>
  <xr:revisionPtr revIDLastSave="0" documentId="8_{2D8A8F97-44A1-41CE-8033-AB87704A20DD}" xr6:coauthVersionLast="47" xr6:coauthVersionMax="47" xr10:uidLastSave="{00000000-0000-0000-0000-000000000000}"/>
  <bookViews>
    <workbookView xWindow="28680" yWindow="-120" windowWidth="29040" windowHeight="15720" tabRatio="577" xr2:uid="{00000000-000D-0000-FFFF-FFFF00000000}"/>
  </bookViews>
  <sheets>
    <sheet name="2026" sheetId="32" r:id="rId1"/>
    <sheet name="Dashboard" sheetId="40" r:id="rId2"/>
    <sheet name="cALCOLI" sheetId="42" r:id="rId3"/>
    <sheet name="Helper" sheetId="41" state="hidden" r:id="rId4"/>
    <sheet name="LIB" sheetId="38" state="hidden" r:id="rId5"/>
  </sheets>
  <definedNames>
    <definedName name="_xlnm._FilterDatabase" localSheetId="0" hidden="1">'2026'!$A$7:$Q$71</definedName>
    <definedName name="_xlnm.Print_Area" localSheetId="0">'2026'!$A$1:$P$7</definedName>
    <definedName name="OLE_LINK3" localSheetId="0">'2026'!#REF!</definedName>
    <definedName name="OLE_LINK8" localSheetId="0">'2026'!#REF!</definedName>
    <definedName name="_xlnm.Print_Titles" localSheetId="0">'2026'!$7:$7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2" l="1"/>
  <c r="B26" i="42"/>
  <c r="B27" i="42"/>
  <c r="B28" i="42"/>
  <c r="B29" i="42"/>
  <c r="B30" i="42"/>
  <c r="B24" i="42"/>
  <c r="K8" i="42"/>
  <c r="K3" i="42"/>
  <c r="K4" i="42"/>
  <c r="K5" i="42"/>
  <c r="K6" i="42"/>
  <c r="K7" i="42"/>
  <c r="K2" i="42"/>
  <c r="B2" i="42"/>
  <c r="B3" i="42"/>
  <c r="B4" i="42"/>
  <c r="B5" i="42"/>
  <c r="B1" i="42"/>
  <c r="B8" i="42"/>
  <c r="B9" i="42"/>
  <c r="B10" i="42"/>
  <c r="B11" i="42"/>
  <c r="B12" i="42"/>
  <c r="B13" i="42"/>
  <c r="B14" i="42"/>
  <c r="B7" i="42"/>
  <c r="B9" i="40"/>
  <c r="G18" i="41" s="1"/>
  <c r="X7" i="40"/>
  <c r="X8" i="40"/>
  <c r="X9" i="40"/>
  <c r="X10" i="40"/>
  <c r="X6" i="40"/>
  <c r="R11" i="40"/>
  <c r="S11" i="40"/>
  <c r="T11" i="40"/>
  <c r="U11" i="40"/>
  <c r="Q11" i="40"/>
  <c r="B39" i="40"/>
  <c r="B31" i="40"/>
  <c r="B22" i="40"/>
  <c r="P36" i="40"/>
  <c r="P18" i="40"/>
  <c r="B2" i="41"/>
  <c r="B3" i="41"/>
  <c r="B4" i="41"/>
  <c r="B5" i="41"/>
  <c r="B1" i="41"/>
  <c r="B8" i="41"/>
  <c r="B9" i="41"/>
  <c r="B10" i="41"/>
  <c r="B11" i="41"/>
  <c r="B12" i="41"/>
  <c r="B13" i="41"/>
  <c r="B14" i="41"/>
  <c r="B7" i="41"/>
  <c r="K6" i="41"/>
  <c r="K2" i="41"/>
  <c r="K7" i="41"/>
  <c r="K3" i="41"/>
  <c r="K5" i="41"/>
  <c r="K4" i="41"/>
  <c r="P27" i="40"/>
  <c r="X11" i="40" l="1"/>
  <c r="G20" i="42" s="1"/>
  <c r="D37" i="40"/>
  <c r="B37" i="40" s="1"/>
  <c r="B36" i="40" s="1"/>
  <c r="D45" i="40"/>
  <c r="B45" i="40" s="1"/>
  <c r="B44" i="40" s="1"/>
  <c r="D28" i="40"/>
  <c r="B28" i="40" s="1"/>
  <c r="B27" i="40" s="1"/>
</calcChain>
</file>

<file path=xl/sharedStrings.xml><?xml version="1.0" encoding="utf-8"?>
<sst xmlns="http://schemas.openxmlformats.org/spreadsheetml/2006/main" count="301" uniqueCount="134">
  <si>
    <t>SESSO</t>
  </si>
  <si>
    <t>DATA NOTIFICA</t>
  </si>
  <si>
    <t>DATA INFORTUNIO</t>
  </si>
  <si>
    <t>DATA DECESSO</t>
  </si>
  <si>
    <t>COMUNE INFORTUNIO</t>
  </si>
  <si>
    <t>MANSIONE SVOLTA</t>
  </si>
  <si>
    <t>RAPPORTO DI LAVORO</t>
  </si>
  <si>
    <t>DESCRIZIONE EVENTO</t>
  </si>
  <si>
    <t xml:space="preserve">SETTORE </t>
  </si>
  <si>
    <t>M</t>
  </si>
  <si>
    <t>ATS</t>
  </si>
  <si>
    <t>INSUBRIA</t>
  </si>
  <si>
    <t>VAL PADANA</t>
  </si>
  <si>
    <t>BRIANZA</t>
  </si>
  <si>
    <t>BRESCIA</t>
  </si>
  <si>
    <t>BERGAMO</t>
  </si>
  <si>
    <t>PAVIA</t>
  </si>
  <si>
    <t>MONTAGNA</t>
  </si>
  <si>
    <t>NAZIONE</t>
  </si>
  <si>
    <t xml:space="preserve"> INFORTUNI MORTALI  SEGNALATI DALLE ATS E  ACCADUTI NEI LUOGHI DI LAVORO (SULLA BASE DELLE PRIME INFORMAZIONI FORNITE)</t>
  </si>
  <si>
    <t>Autonomo/Titolare</t>
  </si>
  <si>
    <t>ETA'</t>
  </si>
  <si>
    <t>CLASSE DI ETA'</t>
  </si>
  <si>
    <t>COSTRUZIONI</t>
  </si>
  <si>
    <t>DIMENSIONE AZIENDA</t>
  </si>
  <si>
    <t>Il Registro Regionale è alimentato dal flusso informativo originato dalle ATS della Lombardia. Le informazioni raccolte e sintetizzate sono aggiornate tempestivamente.</t>
  </si>
  <si>
    <t>fino a 30</t>
  </si>
  <si>
    <t>SPECIFICA "ALTRO"</t>
  </si>
  <si>
    <t>MILANO CM</t>
  </si>
  <si>
    <t>AGRICOLTURA</t>
  </si>
  <si>
    <t>METALMECCANICA</t>
  </si>
  <si>
    <t>TRASPORTI</t>
  </si>
  <si>
    <t>ALTRO</t>
  </si>
  <si>
    <t>Autonomo/Titolare con dipendenti</t>
  </si>
  <si>
    <t>Autonomo/Titolare senza dipendenti</t>
  </si>
  <si>
    <t>Dipendente a tempo determinato</t>
  </si>
  <si>
    <t>Dipendente a tempo indeterminato</t>
  </si>
  <si>
    <t>in fase di approfondimento</t>
  </si>
  <si>
    <t>Irregolare</t>
  </si>
  <si>
    <t>Pensionato</t>
  </si>
  <si>
    <t>Socio</t>
  </si>
  <si>
    <t>Volontario Onlus</t>
  </si>
  <si>
    <t>F</t>
  </si>
  <si>
    <t>tasks that have not started!</t>
  </si>
  <si>
    <t>MASCHI</t>
  </si>
  <si>
    <t>FEMMINE</t>
  </si>
  <si>
    <t>TOTALE INFORTUNI MORTALI</t>
  </si>
  <si>
    <t>31-40</t>
  </si>
  <si>
    <t>41-55</t>
  </si>
  <si>
    <t>56-65</t>
  </si>
  <si>
    <t>66-75</t>
  </si>
  <si>
    <t>over 75</t>
  </si>
  <si>
    <t>FLAG</t>
  </si>
  <si>
    <t>CADUTA DALL'ALTO</t>
  </si>
  <si>
    <t>CADUTA DI GRAVI</t>
  </si>
  <si>
    <t>CONTATTO CON SOSTANZE</t>
  </si>
  <si>
    <t xml:space="preserve"> </t>
  </si>
  <si>
    <t>SETTORE</t>
  </si>
  <si>
    <t>2020</t>
  </si>
  <si>
    <t>2021</t>
  </si>
  <si>
    <t>2022</t>
  </si>
  <si>
    <t>2023</t>
  </si>
  <si>
    <t>2024</t>
  </si>
  <si>
    <t>TOTALE</t>
  </si>
  <si>
    <t>2025</t>
  </si>
  <si>
    <t>CONTATTO CON ALTRI OGGETTI, MEZZI O VEICOLI</t>
  </si>
  <si>
    <t>Anno</t>
  </si>
  <si>
    <t>TotaleFinoAData</t>
  </si>
  <si>
    <t>n</t>
  </si>
  <si>
    <t>REGISTRO REGIONALE INFORTUNI MORTALI - Anno 2026</t>
  </si>
  <si>
    <t>2026</t>
  </si>
  <si>
    <t>SERLE</t>
  </si>
  <si>
    <t>ristorazione</t>
  </si>
  <si>
    <t>ITALIA</t>
  </si>
  <si>
    <t>IMPRENDITORE</t>
  </si>
  <si>
    <t>VARIAZIONE NELLA MARCIA DI UN VEICOLO/MEZZO DI TRASPORTO (FUORIUSCITA DAL PERCORSO PREVISTO, RIBALTAMENTO) SCHIACCIATO DA TRATTORE RIBALTATO. DINAMICA IN FASE DI ACCERTAMENTO</t>
  </si>
  <si>
    <t>CHIARI</t>
  </si>
  <si>
    <t>Operai addetti all'edilizia</t>
  </si>
  <si>
    <t>verso le ore 14.00, i reperibili della SC PSAL ATS Brescia sono stati attivati per un evento grave avvenuto presso un cantiere, nel comune di Chiari (BS), con successivo decesso del lavoratore (in attesa di ricevere documentazione ufficiale da ospedale)._x000D_
_x000D_
Sono in corso gli accertamenti del caso, in particolare l'acquisizione di elementi per definire l'effettiva dinamica, secondo le indicazioni ricevute dal PM di turno</t>
  </si>
  <si>
    <t>PRESUNTO MALORE</t>
  </si>
  <si>
    <t>ROBBIO</t>
  </si>
  <si>
    <t>Operaio</t>
  </si>
  <si>
    <t>Dipendente</t>
  </si>
  <si>
    <t>in data 13/01/2026, è avvenuto il decesso di un lavoratore che stava svolgendo la propria attività (autotrasportatore; attività in corso: scarico degli automezzi dalla bisarca) nel comune di Robbio (PV). Lo stesso, dalle prime indagini esperite, è stato colpito da malore. Le verifiche delle cause del decesso sono in corso, insieme agli accertamenti di indagine da parte del personale di ATS Pavia.</t>
  </si>
  <si>
    <t>VANZANO</t>
  </si>
  <si>
    <t>Titolare</t>
  </si>
  <si>
    <t xml:space="preserve"> evento occorso durante attività agricola svolta in forma autonoma; dopo essersi recato nell'area agricola con il proprio trattore, verosimilmente durante manovra di sistemazione e copertura con telone in plastica di un'attrezzatura (una pompa azionata da presa di forza del trattore), questa si rovesciava travolgendolo. </t>
  </si>
  <si>
    <t>Fornovo San Giovanni</t>
  </si>
  <si>
    <t>Il personale del SSUEM è prontamente intervenuto ma il lavoratore sig. V.P. di 54 anni è deceduto subito dopo, in loco._x000D_
_x000D_
 Dalle informazioni acquisite dal titolare dell'azienda e dai carabinieri di Treviglio presenti in loco, il lavoratore deceduto era autista di ditta esterna e si trovava seduto nel camion fermo, quando gli operai addetti al carico e scarico nella zona ribalte si sono accorti che stava male e sono intervenuti per soccorrrerlo in cabina e hanno chiamato il SSUEM, il cui  medico intervenuto ha poi constatato il decesso descrivendolo nel verbale di intervento  come "Morte naturale"</t>
  </si>
  <si>
    <t>DOVERA</t>
  </si>
  <si>
    <t>investimento da carico di mais durante operazione di scarico dall’automezzo.</t>
  </si>
  <si>
    <t>DESENZANO DEL GARDA</t>
  </si>
  <si>
    <t>CAMBIAGO</t>
  </si>
  <si>
    <t>ROMENA</t>
  </si>
  <si>
    <t>mentre si stava apprestando a svolgere le operazioni preliminari alla movimentazione di alcune lastre in metallo delle dimensioni di 7 mt x 1,5 mt, spessore 8 mm, stoccate su di una rastrelliera, veniva schiacciato dalla caduta di cinque queste.</t>
  </si>
  <si>
    <t>CADUTA DALL’ALTO (3 METRI CIRCA), DA OPERA PROVVISIONALE IN CANTIERE. DINAMICA IN FASE DI ACCERTAMENTO</t>
  </si>
  <si>
    <t>CREMONA</t>
  </si>
  <si>
    <t>caduta dall’alto, da circa 10 mt, da una piattaforma elevabile</t>
  </si>
  <si>
    <t>BERNATE TICINO</t>
  </si>
  <si>
    <t>materiale plastico</t>
  </si>
  <si>
    <t>PACHISTANA</t>
  </si>
  <si>
    <t>DIPENDENTE</t>
  </si>
  <si>
    <t>investito da un muletto guidato dal collega</t>
  </si>
  <si>
    <t>SCHIACCIATO DA ESCAVATORE A SEGUITO DI RIBALTAMENTO - DINAMICA IN FASE DI ACCERTAMENTO</t>
  </si>
  <si>
    <t>OSPITALETTO</t>
  </si>
  <si>
    <t>ESTERA</t>
  </si>
  <si>
    <t>IRREGOLARE</t>
  </si>
  <si>
    <t>PRECIPITATO DA COPERTURA, CADUTA DI CIRCA 10 METRI. DINAMICA IN FASE DI ACCERTAMENTO</t>
  </si>
  <si>
    <t>CASTELGOFFREDO</t>
  </si>
  <si>
    <t>L'infortunato veniva rinvenuto in un fossato, schiacciato dal trattore. 
Resta da accertare se l'evento sia stato causato da una manovra errata o da un improvviso malore che abbia poi portato al ribaltamento del mezzo</t>
  </si>
  <si>
    <t>Sintesi Infortuni mortali indagati dai Servizi di Prevenzione e Sicurezza Ambienti di Lavoro (PSAL) delle ATS Anni 2019-2026</t>
  </si>
  <si>
    <t>Totali Infortuni Mortali 2026</t>
  </si>
  <si>
    <t>ND</t>
  </si>
  <si>
    <t>OVER 75</t>
  </si>
  <si>
    <t>Not Started</t>
  </si>
  <si>
    <t>AUTONOMO/TITOLARE CON DIPENDNETI</t>
  </si>
  <si>
    <t>DIPENDENTE A TEMPO DETERMINATO</t>
  </si>
  <si>
    <t>PENSIONATO</t>
  </si>
  <si>
    <t>TRAVOLTO DA MATERIALE SOLIDO DURANTE ATTIVITÀ DI DEMOLIZIONE. DINAMICA IN FASE DI ACCERTAMENTO</t>
  </si>
  <si>
    <t>RODENGO SAIANO</t>
  </si>
  <si>
    <t>SOCIO AZIENDA EDILE</t>
  </si>
  <si>
    <t>MAROCCO</t>
  </si>
  <si>
    <t>BRUSAPORTO</t>
  </si>
  <si>
    <t>ADDETTI ALLE PULIZIE IMPIANTI IDUSTRIALI</t>
  </si>
  <si>
    <t>OPERAIO</t>
  </si>
  <si>
    <t>L'INFORTUNATO, PER SOCCORRERE UN LAVORATORE DELL'IMPRESA COMMITTENTE CHE ERA
SCESO ALL'INTERNO DI UNA CISTERNA PER ESEGUIRE LA PULIZIA DELLA STESSA, ENTRAVA A SUA
VOLTA NELLA CISTERNA E NON RIUSCIVA PIU' AD USCIRNE PROBABILMENTE PER INALAZIONE DI
VAPORI SPRIGIONATI DALLE SOSTANZE CONTENUTE NELLA CISTERNA.</t>
  </si>
  <si>
    <t>TEMù</t>
  </si>
  <si>
    <t>ROMANIA</t>
  </si>
  <si>
    <t>OPERAIO FORESTALE</t>
  </si>
  <si>
    <t>DURANTE LE OPERAZIONI DI TAGLIO PIANTE IN ZONA BOSCHIVA, PER CAUSE ANCORA IN FASE DI ACCERTAMENTO, UN OPERATORE FORESTALE RIMANEVA SCHIACCIATO DA UNA PIANTA.</t>
  </si>
  <si>
    <t>CASTREZZATO</t>
  </si>
  <si>
    <t>dipendente a tempo indeterminato</t>
  </si>
  <si>
    <t>CONDUTTORE DI VEICOLI</t>
  </si>
  <si>
    <t>CADUTO DAL CASSONE DEL CAMION, AL TERMINE DELLE FASI DI 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</si>
</sst>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9">
    <font>
      <sz val="10"/>
      <name val="Arial"/>
    </font>
    <font>
      <sz val="9"/>
      <name val="Tahoma"/>
      <family val="2"/>
    </font>
    <font>
      <b/>
      <sz val="9"/>
      <name val="Tahoma"/>
      <family val="2"/>
    </font>
    <font>
      <sz val="9"/>
      <name val="Arial"/>
      <family val="2"/>
    </font>
    <font>
      <b/>
      <sz val="12"/>
      <name val="Frugal Sans"/>
    </font>
    <font>
      <b/>
      <sz val="12"/>
      <name val="Tahoma"/>
      <family val="2"/>
    </font>
    <font>
      <b/>
      <sz val="20"/>
      <name val="Tahoma"/>
      <family val="2"/>
    </font>
    <font>
      <sz val="11"/>
      <name val="Tahoma"/>
      <family val="2"/>
    </font>
    <font>
      <sz val="10"/>
      <name val="MS Sans Serif"/>
      <family val="2"/>
    </font>
    <font>
      <sz val="11"/>
      <color theme="1"/>
      <name val="Calibri"/>
      <family val="2"/>
    </font>
    <font>
      <sz val="10"/>
      <name val="Arial"/>
      <family val="2"/>
    </font>
    <font>
      <b/>
      <sz val="9"/>
      <color theme="0"/>
      <name val="Tahoma"/>
      <family val="2"/>
    </font>
    <font>
      <sz val="10"/>
      <color rgb="FF000000"/>
      <name val="Calibri"/>
      <family val="2"/>
      <scheme val="minor"/>
    </font>
    <font>
      <sz val="10"/>
      <color rgb="FFF8FCEB"/>
      <name val="Helvetica Neue"/>
    </font>
    <font>
      <b/>
      <sz val="15"/>
      <color rgb="FFF8FCEB"/>
      <name val="Raleway"/>
    </font>
    <font>
      <b/>
      <sz val="60"/>
      <color rgb="FFF8FCEB"/>
      <name val="Helvetica Neue"/>
    </font>
    <font>
      <sz val="10"/>
      <color rgb="FFF8FCEB"/>
      <name val="Calibri"/>
      <family val="2"/>
      <scheme val="minor"/>
    </font>
    <font>
      <sz val="11"/>
      <color rgb="FF000000"/>
      <name val="Calibri"/>
      <family val="2"/>
      <scheme val="minor"/>
    </font>
    <font>
      <b/>
      <sz val="44"/>
      <color rgb="FF93C47D"/>
      <name val="Helvetica Neue"/>
    </font>
    <font>
      <b/>
      <sz val="14"/>
      <color rgb="FFF8FCEB"/>
      <name val="Raleway"/>
    </font>
    <font>
      <sz val="14"/>
      <color rgb="FFF8FCEB"/>
      <name val="Helvetica Neue"/>
    </font>
    <font>
      <b/>
      <sz val="40"/>
      <color rgb="FFF8FCEB"/>
      <name val="Helvetica Neue"/>
    </font>
    <font>
      <b/>
      <sz val="8"/>
      <color rgb="FFF8FCEB"/>
      <name val="Raleway"/>
    </font>
    <font>
      <sz val="8"/>
      <color rgb="FF000000"/>
      <name val="Calibri"/>
      <family val="2"/>
      <scheme val="minor"/>
    </font>
    <font>
      <sz val="10"/>
      <color rgb="FFF8FCEB"/>
      <name val="Raleway"/>
    </font>
    <font>
      <sz val="8"/>
      <color rgb="FFF8FCEB"/>
      <name val="Raleway"/>
    </font>
    <font>
      <b/>
      <sz val="44"/>
      <color rgb="FFEA9999"/>
      <name val="Helvetica Neue"/>
    </font>
    <font>
      <sz val="10"/>
      <color theme="1"/>
      <name val="Helvetica Neue"/>
    </font>
    <font>
      <b/>
      <sz val="9"/>
      <color rgb="FFF8FCEB"/>
      <name val="Helvetica Neue"/>
    </font>
    <font>
      <sz val="11"/>
      <color theme="1"/>
      <name val="Helvetica Neue"/>
    </font>
    <font>
      <b/>
      <sz val="44"/>
      <color rgb="FFF9CB9C"/>
      <name val="Helvetica Neue"/>
    </font>
    <font>
      <sz val="10"/>
      <color theme="1"/>
      <name val="Calibri"/>
      <family val="2"/>
      <scheme val="minor"/>
    </font>
    <font>
      <sz val="11"/>
      <color rgb="FFF8FCEB"/>
      <name val="Raleway"/>
    </font>
    <font>
      <b/>
      <sz val="12"/>
      <color rgb="FFF8FCEB"/>
      <name val="Raleway"/>
    </font>
    <font>
      <b/>
      <sz val="16"/>
      <color rgb="FFF8FCEB"/>
      <name val="Helvetica Neue"/>
    </font>
    <font>
      <b/>
      <sz val="14"/>
      <color rgb="FFF8FCEB"/>
      <name val="Helvetica Neue"/>
    </font>
    <font>
      <b/>
      <sz val="11"/>
      <color rgb="FFF8FCEB"/>
      <name val="Helvetica Neue"/>
    </font>
    <font>
      <b/>
      <sz val="18"/>
      <color rgb="FFF8FCEB"/>
      <name val="Helvetica Neue"/>
    </font>
    <font>
      <sz val="8"/>
      <name val="Arial"/>
      <family val="2"/>
    </font>
  </fonts>
  <fills count="7">
    <fill>
      <patternFill patternType="none"/>
    </fill>
    <fill>
      <patternFill patternType="gray125"/>
    </fill>
    <fill>
      <patternFill patternType="solid">
        <fgColor rgb="FF297A38"/>
        <bgColor indexed="64"/>
      </patternFill>
    </fill>
    <fill>
      <patternFill patternType="solid">
        <fgColor rgb="FF333C4A"/>
        <bgColor rgb="FF333C4A"/>
      </patternFill>
    </fill>
    <fill>
      <patternFill patternType="solid">
        <fgColor rgb="FF495664"/>
        <bgColor rgb="FF495664"/>
      </patternFill>
    </fill>
    <fill>
      <patternFill patternType="solid">
        <fgColor rgb="FF6E7985"/>
        <bgColor rgb="FF6E798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rgb="FF6C7687"/>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8" fillId="0" borderId="0"/>
    <xf numFmtId="0" fontId="9" fillId="0" borderId="0"/>
    <xf numFmtId="0" fontId="12" fillId="0" borderId="0"/>
    <xf numFmtId="0" fontId="8" fillId="0" borderId="0"/>
  </cellStyleXfs>
  <cellXfs count="83">
    <xf numFmtId="0" fontId="0" fillId="0" borderId="0" xfId="0"/>
    <xf numFmtId="0" fontId="1"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top" wrapText="1"/>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wrapText="1"/>
    </xf>
    <xf numFmtId="49" fontId="1" fillId="0" borderId="0" xfId="0" applyNumberFormat="1" applyFont="1" applyAlignment="1">
      <alignment horizontal="center" wrapText="1"/>
    </xf>
    <xf numFmtId="14" fontId="1" fillId="0" borderId="0" xfId="0" applyNumberFormat="1" applyFont="1" applyAlignment="1">
      <alignment horizontal="center" wrapText="1"/>
    </xf>
    <xf numFmtId="0" fontId="3" fillId="0" borderId="0" xfId="0" applyFont="1" applyAlignment="1">
      <alignment vertical="top" wrapText="1"/>
    </xf>
    <xf numFmtId="1" fontId="1" fillId="0" borderId="1" xfId="0" applyNumberFormat="1" applyFont="1" applyBorder="1" applyAlignment="1">
      <alignment horizontal="center" vertical="center" wrapText="1"/>
    </xf>
    <xf numFmtId="0" fontId="3" fillId="0" borderId="1" xfId="0" applyFont="1" applyBorder="1" applyAlignment="1">
      <alignment vertical="center" wrapText="1"/>
    </xf>
    <xf numFmtId="1" fontId="1" fillId="0" borderId="0" xfId="0" applyNumberFormat="1" applyFont="1" applyAlignment="1">
      <alignment horizontal="center" wrapText="1"/>
    </xf>
    <xf numFmtId="0" fontId="11" fillId="2" borderId="1" xfId="0" applyFont="1" applyFill="1" applyBorder="1" applyAlignment="1">
      <alignment horizontal="center" vertical="center" wrapText="1"/>
    </xf>
    <xf numFmtId="0" fontId="11" fillId="2" borderId="1" xfId="0" quotePrefix="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0" fillId="0" borderId="0" xfId="0" applyFont="1"/>
    <xf numFmtId="0" fontId="13" fillId="3" borderId="0" xfId="3" applyFont="1" applyFill="1" applyAlignment="1">
      <alignment horizontal="center" vertical="center"/>
    </xf>
    <xf numFmtId="0" fontId="12" fillId="0" borderId="0" xfId="3"/>
    <xf numFmtId="0" fontId="16" fillId="3" borderId="0" xfId="3" applyFont="1" applyFill="1"/>
    <xf numFmtId="0" fontId="13" fillId="4" borderId="0" xfId="3" applyFont="1" applyFill="1" applyAlignment="1">
      <alignment horizontal="center" vertical="center"/>
    </xf>
    <xf numFmtId="0" fontId="24" fillId="4" borderId="0" xfId="3" applyFont="1" applyFill="1" applyAlignment="1">
      <alignment horizontal="center" vertical="center"/>
    </xf>
    <xf numFmtId="1" fontId="28" fillId="4" borderId="0" xfId="3" applyNumberFormat="1" applyFont="1" applyFill="1" applyAlignment="1">
      <alignment horizontal="right" vertical="center"/>
    </xf>
    <xf numFmtId="0" fontId="31" fillId="3" borderId="0" xfId="3" applyFont="1" applyFill="1"/>
    <xf numFmtId="1" fontId="0" fillId="0" borderId="0" xfId="0" applyNumberFormat="1"/>
    <xf numFmtId="0" fontId="10" fillId="0" borderId="0" xfId="0" quotePrefix="1" applyFont="1"/>
    <xf numFmtId="0" fontId="0" fillId="0" borderId="0" xfId="0" applyAlignment="1">
      <alignment horizontal="left"/>
    </xf>
    <xf numFmtId="0" fontId="25" fillId="4" borderId="0" xfId="3" applyFont="1" applyFill="1" applyAlignment="1">
      <alignment horizontal="left" vertical="center" wrapText="1"/>
    </xf>
    <xf numFmtId="0" fontId="22" fillId="4" borderId="0" xfId="3" applyFont="1" applyFill="1" applyAlignment="1">
      <alignment horizontal="left" vertical="center"/>
    </xf>
    <xf numFmtId="10" fontId="29" fillId="5" borderId="0" xfId="3" applyNumberFormat="1" applyFont="1" applyFill="1" applyAlignment="1">
      <alignment horizontal="center" vertical="center"/>
    </xf>
    <xf numFmtId="0" fontId="22" fillId="4" borderId="2" xfId="3" applyFont="1" applyFill="1" applyBorder="1" applyAlignment="1">
      <alignment horizontal="left" vertical="center"/>
    </xf>
    <xf numFmtId="9" fontId="34" fillId="4" borderId="0" xfId="3" applyNumberFormat="1" applyFont="1" applyFill="1" applyAlignment="1">
      <alignment horizontal="left" vertical="center"/>
    </xf>
    <xf numFmtId="0" fontId="33" fillId="4" borderId="0" xfId="3" applyFont="1" applyFill="1" applyAlignment="1">
      <alignment vertical="center" wrapText="1"/>
    </xf>
    <xf numFmtId="164" fontId="34" fillId="4" borderId="0" xfId="3" applyNumberFormat="1" applyFont="1" applyFill="1" applyAlignment="1">
      <alignment horizontal="center" vertical="center"/>
    </xf>
    <xf numFmtId="164" fontId="36" fillId="4" borderId="0" xfId="3" applyNumberFormat="1" applyFont="1" applyFill="1" applyAlignment="1">
      <alignment horizontal="center" vertical="center"/>
    </xf>
    <xf numFmtId="49" fontId="36" fillId="4" borderId="0" xfId="3" applyNumberFormat="1" applyFont="1" applyFill="1" applyAlignment="1">
      <alignment horizontal="center" vertical="center"/>
    </xf>
    <xf numFmtId="164" fontId="36" fillId="4" borderId="4" xfId="3" applyNumberFormat="1" applyFont="1" applyFill="1" applyBorder="1" applyAlignment="1">
      <alignment horizontal="center" vertical="center"/>
    </xf>
    <xf numFmtId="164" fontId="37" fillId="4" borderId="0" xfId="3" applyNumberFormat="1" applyFont="1" applyFill="1" applyAlignment="1">
      <alignment vertical="center"/>
    </xf>
    <xf numFmtId="49" fontId="34" fillId="4" borderId="0" xfId="3" applyNumberFormat="1" applyFont="1" applyFill="1" applyAlignment="1">
      <alignment horizontal="center" vertical="center"/>
    </xf>
    <xf numFmtId="164" fontId="34" fillId="4" borderId="4" xfId="3" applyNumberFormat="1" applyFont="1" applyFill="1" applyBorder="1" applyAlignment="1">
      <alignment horizontal="center" vertical="center"/>
    </xf>
    <xf numFmtId="1" fontId="34" fillId="4" borderId="4" xfId="3" applyNumberFormat="1" applyFont="1" applyFill="1" applyBorder="1" applyAlignment="1">
      <alignment horizontal="center" vertical="center"/>
    </xf>
    <xf numFmtId="164" fontId="35" fillId="4" borderId="0" xfId="3" applyNumberFormat="1" applyFont="1" applyFill="1" applyAlignment="1">
      <alignment horizontal="center" vertical="center" wrapText="1"/>
    </xf>
    <xf numFmtId="0" fontId="12" fillId="6" borderId="0" xfId="3" applyFill="1"/>
    <xf numFmtId="14" fontId="1" fillId="0" borderId="1" xfId="4" applyNumberFormat="1" applyFont="1" applyBorder="1" applyAlignment="1">
      <alignment horizontal="center" vertical="center" wrapText="1"/>
    </xf>
    <xf numFmtId="0" fontId="1" fillId="0" borderId="1" xfId="4" applyFont="1" applyBorder="1" applyAlignment="1">
      <alignment horizontal="center" vertical="center" wrapText="1"/>
    </xf>
    <xf numFmtId="1" fontId="1" fillId="0" borderId="1" xfId="4" applyNumberFormat="1" applyFont="1" applyBorder="1" applyAlignment="1">
      <alignment horizontal="center" vertical="center" wrapText="1"/>
    </xf>
    <xf numFmtId="0" fontId="3" fillId="0" borderId="1" xfId="1"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6" fillId="0" borderId="0" xfId="0" applyFont="1" applyAlignment="1">
      <alignment horizontal="center"/>
    </xf>
    <xf numFmtId="0" fontId="6" fillId="0" borderId="0" xfId="0" applyFont="1" applyAlignment="1">
      <alignment vertical="top"/>
    </xf>
    <xf numFmtId="0" fontId="4" fillId="0" borderId="0" xfId="0" applyFont="1" applyAlignment="1">
      <alignment horizontal="center"/>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164" fontId="35" fillId="4" borderId="0" xfId="3" applyNumberFormat="1" applyFont="1" applyFill="1" applyAlignment="1">
      <alignment horizontal="center" vertical="center" wrapText="1"/>
    </xf>
    <xf numFmtId="0" fontId="32" fillId="4" borderId="0" xfId="3" applyFont="1" applyFill="1" applyAlignment="1">
      <alignment horizontal="center" vertical="center" textRotation="90" wrapText="1"/>
    </xf>
    <xf numFmtId="0" fontId="17" fillId="0" borderId="0" xfId="3" applyFont="1"/>
    <xf numFmtId="0" fontId="18" fillId="4" borderId="0" xfId="3" applyFont="1" applyFill="1" applyAlignment="1">
      <alignment horizontal="center" vertical="center"/>
    </xf>
    <xf numFmtId="0" fontId="12" fillId="0" borderId="0" xfId="3" applyAlignment="1">
      <alignment horizontal="center" vertical="center"/>
    </xf>
    <xf numFmtId="0" fontId="35" fillId="4" borderId="0" xfId="3" applyFont="1" applyFill="1" applyAlignment="1">
      <alignment horizontal="center" vertical="center"/>
    </xf>
    <xf numFmtId="0" fontId="21" fillId="4" borderId="0" xfId="3" applyFont="1" applyFill="1" applyAlignment="1">
      <alignment horizontal="center" vertical="center"/>
    </xf>
    <xf numFmtId="0" fontId="19" fillId="4" borderId="0" xfId="3" applyFont="1" applyFill="1" applyAlignment="1">
      <alignment horizontal="left" vertical="center"/>
    </xf>
    <xf numFmtId="0" fontId="12" fillId="0" borderId="0" xfId="3"/>
    <xf numFmtId="0" fontId="20" fillId="4" borderId="0" xfId="3" applyFont="1" applyFill="1" applyAlignment="1">
      <alignment horizontal="center" vertical="center"/>
    </xf>
    <xf numFmtId="0" fontId="14" fillId="4" borderId="0" xfId="3" applyFont="1" applyFill="1" applyAlignment="1">
      <alignment horizontal="left"/>
    </xf>
    <xf numFmtId="1" fontId="15" fillId="4" borderId="0" xfId="3" applyNumberFormat="1" applyFont="1" applyFill="1" applyAlignment="1">
      <alignment horizontal="center"/>
    </xf>
    <xf numFmtId="0" fontId="13" fillId="4" borderId="0" xfId="3" applyFont="1" applyFill="1" applyAlignment="1">
      <alignment horizontal="left" vertical="center"/>
    </xf>
    <xf numFmtId="0" fontId="32" fillId="4" borderId="2" xfId="3" applyFont="1" applyFill="1" applyBorder="1" applyAlignment="1">
      <alignment horizontal="center" vertical="center" textRotation="90" wrapText="1"/>
    </xf>
    <xf numFmtId="0" fontId="26" fillId="4" borderId="2" xfId="3" applyFont="1" applyFill="1" applyBorder="1" applyAlignment="1">
      <alignment horizontal="center" vertical="center"/>
    </xf>
    <xf numFmtId="0" fontId="10" fillId="0" borderId="2" xfId="3" applyFont="1" applyBorder="1" applyAlignment="1">
      <alignment horizontal="center" vertical="center"/>
    </xf>
    <xf numFmtId="10" fontId="27" fillId="5" borderId="0" xfId="3" applyNumberFormat="1" applyFont="1" applyFill="1" applyAlignment="1">
      <alignment horizontal="center" vertical="center"/>
    </xf>
    <xf numFmtId="0" fontId="21" fillId="4" borderId="2" xfId="3" applyFont="1" applyFill="1" applyBorder="1" applyAlignment="1">
      <alignment horizontal="center" vertical="center"/>
    </xf>
    <xf numFmtId="0" fontId="30" fillId="4" borderId="2" xfId="3" applyFont="1" applyFill="1" applyBorder="1" applyAlignment="1">
      <alignment horizontal="center" vertical="center"/>
    </xf>
    <xf numFmtId="0" fontId="10" fillId="0" borderId="2" xfId="3" applyFont="1" applyBorder="1"/>
    <xf numFmtId="0" fontId="22" fillId="4" borderId="2" xfId="3" applyFont="1" applyFill="1" applyBorder="1" applyAlignment="1">
      <alignment horizontal="left" vertical="center"/>
    </xf>
    <xf numFmtId="0" fontId="23" fillId="0" borderId="0" xfId="3" applyFont="1"/>
    <xf numFmtId="0" fontId="33" fillId="4" borderId="0" xfId="3" applyFont="1" applyFill="1" applyAlignment="1">
      <alignment horizontal="center" vertical="center"/>
    </xf>
    <xf numFmtId="0" fontId="25" fillId="4" borderId="0" xfId="3" applyFont="1" applyFill="1" applyAlignment="1">
      <alignment horizontal="left" vertical="center" wrapText="1"/>
    </xf>
    <xf numFmtId="0" fontId="34" fillId="4" borderId="0" xfId="3" applyFont="1" applyFill="1" applyAlignment="1">
      <alignment horizontal="center" vertical="center" wrapText="1"/>
    </xf>
  </cellXfs>
  <cellStyles count="5">
    <cellStyle name="Normal" xfId="2" xr:uid="{5934FB65-722C-4AC1-A6B6-1C7F344B4F64}"/>
    <cellStyle name="Normale" xfId="0" builtinId="0"/>
    <cellStyle name="Normale 2" xfId="1" xr:uid="{C89C4AA3-DEA5-4790-94E4-E16CB671E2C2}"/>
    <cellStyle name="Normale 2 2" xfId="4" xr:uid="{F8A8E1DC-6566-4D8B-87A4-CBBCC12313ED}"/>
    <cellStyle name="Normale 3" xfId="3" xr:uid="{D9851220-6B02-47E4-A12D-146AAB28E7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97A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NUMERO INFORTUNI MORTALI PER ANNO AGGIORNATO AL 18/05/2026</a:t>
            </a:r>
          </a:p>
        </c:rich>
      </c:tx>
      <c:layout>
        <c:manualLayout>
          <c:xMode val="edge"/>
          <c:yMode val="edge"/>
          <c:x val="0.14854517271738077"/>
          <c:y val="2.2110553930310552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it-IT"/>
        </a:p>
      </c:txPr>
    </c:title>
    <c:autoTitleDeleted val="0"/>
    <c:plotArea>
      <c:layout/>
      <c:lineChart>
        <c:grouping val="standard"/>
        <c:varyColors val="0"/>
        <c:ser>
          <c:idx val="1"/>
          <c:order val="1"/>
          <c:tx>
            <c:strRef>
              <c:f>cALCOLI!$G$1</c:f>
              <c:strCache>
                <c:ptCount val="1"/>
                <c:pt idx="0">
                  <c:v>TotaleFinoAData</c:v>
                </c:pt>
              </c:strCache>
            </c:strRef>
          </c:tx>
          <c:spPr>
            <a:ln w="25400" cap="rnd">
              <a:solidFill>
                <a:schemeClr val="lt1"/>
              </a:solidFill>
              <a:round/>
            </a:ln>
            <a:effectLst>
              <a:outerShdw dist="25400" dir="2700000" algn="tl" rotWithShape="0">
                <a:schemeClr val="accent1">
                  <a:tint val="77000"/>
                </a:schemeClr>
              </a:outerShdw>
            </a:effectLst>
          </c:spPr>
          <c:marker>
            <c:symbol val="none"/>
          </c:marker>
          <c:dLbls>
            <c:spPr>
              <a:solidFill>
                <a:srgbClr val="4F81BD"/>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it-I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cALCOLI!$F$2:$F$20</c:f>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cat>
          <c:val>
            <c:numRef>
              <c:f>cALCOLI!$G$2:$G$20</c:f>
              <c:numCache>
                <c:formatCode>General</c:formatCode>
                <c:ptCount val="19"/>
                <c:pt idx="0">
                  <c:v>66</c:v>
                </c:pt>
                <c:pt idx="1">
                  <c:v>64</c:v>
                </c:pt>
                <c:pt idx="2">
                  <c:v>63</c:v>
                </c:pt>
                <c:pt idx="3">
                  <c:v>58</c:v>
                </c:pt>
                <c:pt idx="4">
                  <c:v>60</c:v>
                </c:pt>
                <c:pt idx="5">
                  <c:v>52</c:v>
                </c:pt>
                <c:pt idx="6">
                  <c:v>47</c:v>
                </c:pt>
                <c:pt idx="7">
                  <c:v>44</c:v>
                </c:pt>
                <c:pt idx="8">
                  <c:v>40</c:v>
                </c:pt>
                <c:pt idx="9">
                  <c:v>45</c:v>
                </c:pt>
                <c:pt idx="10">
                  <c:v>54</c:v>
                </c:pt>
                <c:pt idx="11">
                  <c:v>70</c:v>
                </c:pt>
                <c:pt idx="12">
                  <c:v>30</c:v>
                </c:pt>
                <c:pt idx="13">
                  <c:v>46</c:v>
                </c:pt>
                <c:pt idx="14">
                  <c:v>60</c:v>
                </c:pt>
                <c:pt idx="15">
                  <c:v>55</c:v>
                </c:pt>
                <c:pt idx="16">
                  <c:v>61</c:v>
                </c:pt>
                <c:pt idx="17" formatCode="0">
                  <c:v>46</c:v>
                </c:pt>
                <c:pt idx="18" formatCode="0">
                  <c:v>18</c:v>
                </c:pt>
              </c:numCache>
            </c:numRef>
          </c:val>
          <c:smooth val="0"/>
          <c:extLst>
            <c:ext xmlns:c16="http://schemas.microsoft.com/office/drawing/2014/chart" uri="{C3380CC4-5D6E-409C-BE32-E72D297353CC}">
              <c16:uniqueId val="{00000011-879B-41E6-BE5F-4BE1BB9DCED6}"/>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335670080"/>
        <c:axId val="914342367"/>
        <c:extLst>
          <c:ext xmlns:c15="http://schemas.microsoft.com/office/drawing/2012/chart" uri="{02D57815-91ED-43cb-92C2-25804820EDAC}">
            <c15:filteredLineSeries>
              <c15:ser>
                <c:idx val="0"/>
                <c:order val="0"/>
                <c:tx>
                  <c:strRef>
                    <c:extLst>
                      <c:ext uri="{02D57815-91ED-43cb-92C2-25804820EDAC}">
                        <c15:formulaRef>
                          <c15:sqref>cALCOLI!$F$1</c15:sqref>
                        </c15:formulaRef>
                      </c:ext>
                    </c:extLst>
                    <c:strCache>
                      <c:ptCount val="1"/>
                      <c:pt idx="0">
                        <c:v>Anno</c:v>
                      </c:pt>
                    </c:strCache>
                  </c:strRef>
                </c:tx>
                <c:spPr>
                  <a:ln w="25400" cap="rnd">
                    <a:solidFill>
                      <a:schemeClr val="lt1"/>
                    </a:solidFill>
                    <a:round/>
                  </a:ln>
                  <a:effectLst>
                    <a:outerShdw dist="25400" dir="2700000" algn="tl" rotWithShape="0">
                      <a:schemeClr val="accent1">
                        <a:shade val="76000"/>
                      </a:schemeClr>
                    </a:outerShdw>
                  </a:effectLst>
                </c:spPr>
                <c:marker>
                  <c:symbol val="circle"/>
                  <c:size val="14"/>
                  <c:spPr>
                    <a:solidFill>
                      <a:schemeClr val="accent1">
                        <a:shade val="76000"/>
                      </a:schemeClr>
                    </a:solidFill>
                    <a:ln>
                      <a:noFill/>
                    </a:ln>
                    <a:effectLst/>
                  </c:spPr>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it-IT"/>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accent1">
                                <a:lumMod val="60000"/>
                                <a:lumOff val="40000"/>
                              </a:schemeClr>
                            </a:solidFill>
                          </a:ln>
                          <a:effectLst/>
                        </c:spPr>
                      </c15:leaderLines>
                    </c:ext>
                  </c:extLst>
                </c:dLbls>
                <c:cat>
                  <c:numRef>
                    <c:extLst>
                      <c:ext uri="{02D57815-91ED-43cb-92C2-25804820EDAC}">
                        <c15:formulaRef>
                          <c15:sqref>cALCOLI!$F$2:$F$20</c15:sqref>
                        </c15:formulaRef>
                      </c:ext>
                    </c:extLst>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cat>
                <c:val>
                  <c:numRef>
                    <c:extLst>
                      <c:ext uri="{02D57815-91ED-43cb-92C2-25804820EDAC}">
                        <c15:formulaRef>
                          <c15:sqref>cALCOLI!$F$2:$F$20</c15:sqref>
                        </c15:formulaRef>
                      </c:ext>
                    </c:extLst>
                    <c:numCache>
                      <c:formatCode>General</c:formatCod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c:v>
                      </c:pt>
                    </c:numCache>
                  </c:numRef>
                </c:val>
                <c:smooth val="0"/>
                <c:extLst>
                  <c:ext xmlns:c16="http://schemas.microsoft.com/office/drawing/2014/chart" uri="{C3380CC4-5D6E-409C-BE32-E72D297353CC}">
                    <c16:uniqueId val="{00000010-879B-41E6-BE5F-4BE1BB9DCED6}"/>
                  </c:ext>
                </c:extLst>
              </c15:ser>
            </c15:filteredLineSeries>
          </c:ext>
        </c:extLst>
      </c:lineChart>
      <c:catAx>
        <c:axId val="13356700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it-IT"/>
          </a:p>
        </c:txPr>
        <c:crossAx val="914342367"/>
        <c:crosses val="autoZero"/>
        <c:auto val="1"/>
        <c:lblAlgn val="ctr"/>
        <c:lblOffset val="100"/>
        <c:noMultiLvlLbl val="1"/>
      </c:catAx>
      <c:valAx>
        <c:axId val="914342367"/>
        <c:scaling>
          <c:orientation val="minMax"/>
        </c:scaling>
        <c:delete val="1"/>
        <c:axPos val="l"/>
        <c:numFmt formatCode="General" sourceLinked="1"/>
        <c:majorTickMark val="none"/>
        <c:minorTickMark val="none"/>
        <c:tickLblPos val="nextTo"/>
        <c:crossAx val="1335670080"/>
        <c:crosses val="autoZero"/>
        <c:crossBetween val="between"/>
      </c:valAx>
      <c:spPr>
        <a:noFill/>
        <a:ln>
          <a:noFill/>
        </a:ln>
        <a:effectLst/>
      </c:spPr>
    </c:plotArea>
    <c:plotVisOnly val="1"/>
    <c:dispBlanksAs val="zero"/>
    <c:showDLblsOverMax val="1"/>
  </c:chart>
  <c:spPr>
    <a:solidFill>
      <a:schemeClr val="accent1"/>
    </a:solidFill>
    <a:ln w="9525" cap="flat" cmpd="sng" algn="ctr">
      <a:solidFill>
        <a:schemeClr val="lt1">
          <a:lumMod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rgbClr val="F8FCEB"/>
                </a:solidFill>
                <a:latin typeface="+mn-lt"/>
              </a:defRPr>
            </a:pPr>
            <a:r>
              <a:rPr lang="en-US" b="1">
                <a:solidFill>
                  <a:srgbClr val="F8FCEB"/>
                </a:solidFill>
                <a:latin typeface="+mn-lt"/>
              </a:rPr>
              <a:t>N. Infortuni mortali per fascia       d'età</a:t>
            </a:r>
          </a:p>
        </c:rich>
      </c:tx>
      <c:layout>
        <c:manualLayout>
          <c:xMode val="edge"/>
          <c:yMode val="edge"/>
          <c:x val="0.22812151002435901"/>
          <c:y val="0"/>
        </c:manualLayout>
      </c:layout>
      <c:overlay val="0"/>
    </c:title>
    <c:autoTitleDeleted val="0"/>
    <c:plotArea>
      <c:layout>
        <c:manualLayout>
          <c:xMode val="edge"/>
          <c:yMode val="edge"/>
          <c:x val="8.8912133891213385E-2"/>
          <c:y val="0.11855670103092783"/>
          <c:w val="0.82635983263598323"/>
          <c:h val="0.88144329896907214"/>
        </c:manualLayout>
      </c:layout>
      <c:barChart>
        <c:barDir val="bar"/>
        <c:grouping val="clustered"/>
        <c:varyColors val="1"/>
        <c:ser>
          <c:idx val="0"/>
          <c:order val="0"/>
          <c:spPr>
            <a:solidFill>
              <a:srgbClr val="6FA8DC"/>
            </a:solidFill>
            <a:ln cmpd="sng">
              <a:solidFill>
                <a:srgbClr val="000000"/>
              </a:solidFill>
            </a:ln>
          </c:spPr>
          <c:invertIfNegative val="1"/>
          <c:dPt>
            <c:idx val="4"/>
            <c:invertIfNegative val="1"/>
            <c:bubble3D val="0"/>
            <c:extLst>
              <c:ext xmlns:c16="http://schemas.microsoft.com/office/drawing/2014/chart" uri="{C3380CC4-5D6E-409C-BE32-E72D297353CC}">
                <c16:uniqueId val="{00000000-8464-433E-9A02-9200380E5CB4}"/>
              </c:ext>
            </c:extLst>
          </c:dPt>
          <c:dLbls>
            <c:dLbl>
              <c:idx val="4"/>
              <c:spPr/>
              <c:txPr>
                <a:bodyPr/>
                <a:lstStyle/>
                <a:p>
                  <a:pPr lvl="0">
                    <a:defRPr>
                      <a:solidFill>
                        <a:srgbClr val="FFFFFF"/>
                      </a:solidFill>
                    </a:defRPr>
                  </a:pPr>
                  <a:endParaRPr lang="it-IT"/>
                </a:p>
              </c:txPr>
              <c:showLegendKey val="0"/>
              <c:showVal val="1"/>
              <c:showCatName val="0"/>
              <c:showSerName val="0"/>
              <c:showPercent val="0"/>
              <c:showBubbleSize val="0"/>
              <c:extLst>
                <c:ext xmlns:c16="http://schemas.microsoft.com/office/drawing/2014/chart" uri="{C3380CC4-5D6E-409C-BE32-E72D297353CC}">
                  <c16:uniqueId val="{00000000-8464-433E-9A02-9200380E5CB4}"/>
                </c:ext>
              </c:extLst>
            </c:dLbl>
            <c:spPr>
              <a:noFill/>
              <a:ln>
                <a:noFill/>
              </a:ln>
              <a:effectLst/>
            </c:spPr>
            <c:txPr>
              <a:bodyPr/>
              <a:lstStyle/>
              <a:p>
                <a:pPr lvl="0">
                  <a:defRPr b="1">
                    <a:solidFill>
                      <a:srgbClr val="FFFFFF"/>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cALCOLI!$J$2:$J$8</c:f>
              <c:strCache>
                <c:ptCount val="7"/>
                <c:pt idx="0">
                  <c:v>fino a 30</c:v>
                </c:pt>
                <c:pt idx="1">
                  <c:v>31-40</c:v>
                </c:pt>
                <c:pt idx="2">
                  <c:v>41-55</c:v>
                </c:pt>
                <c:pt idx="3">
                  <c:v>56-65</c:v>
                </c:pt>
                <c:pt idx="4">
                  <c:v>66-75</c:v>
                </c:pt>
                <c:pt idx="5">
                  <c:v>over 75</c:v>
                </c:pt>
                <c:pt idx="6">
                  <c:v>ND</c:v>
                </c:pt>
              </c:strCache>
            </c:strRef>
          </c:cat>
          <c:val>
            <c:numRef>
              <c:f>cALCOLI!$K$2:$K$8</c:f>
              <c:numCache>
                <c:formatCode>General</c:formatCode>
                <c:ptCount val="7"/>
                <c:pt idx="0">
                  <c:v>1</c:v>
                </c:pt>
                <c:pt idx="1">
                  <c:v>2</c:v>
                </c:pt>
                <c:pt idx="2">
                  <c:v>6</c:v>
                </c:pt>
                <c:pt idx="3">
                  <c:v>4</c:v>
                </c:pt>
                <c:pt idx="4">
                  <c:v>3</c:v>
                </c:pt>
                <c:pt idx="5">
                  <c:v>1</c:v>
                </c:pt>
                <c:pt idx="6">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8464-433E-9A02-9200380E5CB4}"/>
            </c:ext>
          </c:extLst>
        </c:ser>
        <c:dLbls>
          <c:showLegendKey val="0"/>
          <c:showVal val="0"/>
          <c:showCatName val="0"/>
          <c:showSerName val="0"/>
          <c:showPercent val="0"/>
          <c:showBubbleSize val="0"/>
        </c:dLbls>
        <c:gapWidth val="150"/>
        <c:axId val="1407761382"/>
        <c:axId val="420789127"/>
      </c:barChart>
      <c:catAx>
        <c:axId val="1407761382"/>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F8FCEB"/>
                </a:solidFill>
                <a:latin typeface="+mn-lt"/>
              </a:defRPr>
            </a:pPr>
            <a:endParaRPr lang="it-IT"/>
          </a:p>
        </c:txPr>
        <c:crossAx val="420789127"/>
        <c:crosses val="autoZero"/>
        <c:auto val="1"/>
        <c:lblAlgn val="ctr"/>
        <c:lblOffset val="100"/>
        <c:noMultiLvlLbl val="1"/>
      </c:catAx>
      <c:valAx>
        <c:axId val="420789127"/>
        <c:scaling>
          <c:orientation val="minMax"/>
        </c:scaling>
        <c:delete val="1"/>
        <c:axPos val="b"/>
        <c:majorGridlines>
          <c:spPr>
            <a:ln>
              <a:solidFill>
                <a:schemeClr val="tx1">
                  <a:lumMod val="50000"/>
                  <a:lumOff val="50000"/>
                </a:schemeClr>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crossAx val="1407761382"/>
        <c:crosses val="max"/>
        <c:crossBetween val="between"/>
      </c:valAx>
      <c:spPr>
        <a:noFill/>
      </c:spPr>
    </c:plotArea>
    <c:plotVisOnly val="1"/>
    <c:dispBlanksAs val="zero"/>
    <c:showDLblsOverMax val="1"/>
  </c:chart>
  <c:spPr>
    <a:solidFill>
      <a:srgbClr val="495664"/>
    </a:solid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dk1"/>
                </a:solidFill>
                <a:effectLst>
                  <a:outerShdw blurRad="50800" dist="38100" dir="5400000" algn="t" rotWithShape="0">
                    <a:prstClr val="black">
                      <a:alpha val="40000"/>
                    </a:prstClr>
                  </a:outerShdw>
                </a:effectLst>
                <a:latin typeface="+mn-lt"/>
                <a:ea typeface="+mn-ea"/>
                <a:cs typeface="+mn-cs"/>
              </a:defRPr>
            </a:pPr>
            <a:r>
              <a:rPr lang="it-IT"/>
              <a:t>Numero</a:t>
            </a:r>
            <a:r>
              <a:rPr lang="it-IT" baseline="0"/>
              <a:t> infortuni mortali per ATS</a:t>
            </a:r>
            <a:endParaRPr lang="it-IT"/>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dk1"/>
              </a:solidFill>
              <a:effectLst>
                <a:outerShdw blurRad="50800" dist="38100" dir="5400000" algn="t" rotWithShape="0">
                  <a:prstClr val="black">
                    <a:alpha val="40000"/>
                  </a:prstClr>
                </a:outerShdw>
              </a:effectLst>
              <a:latin typeface="+mn-lt"/>
              <a:ea typeface="+mn-ea"/>
              <a:cs typeface="+mn-cs"/>
            </a:defRPr>
          </a:pPr>
          <a:endParaRPr lang="it-IT"/>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cALCOLI!$A$7:$A$14</c:f>
              <c:strCache>
                <c:ptCount val="8"/>
                <c:pt idx="0">
                  <c:v>MILANO CM</c:v>
                </c:pt>
                <c:pt idx="1">
                  <c:v>INSUBRIA</c:v>
                </c:pt>
                <c:pt idx="2">
                  <c:v>MONTAGNA</c:v>
                </c:pt>
                <c:pt idx="3">
                  <c:v>BRIANZA</c:v>
                </c:pt>
                <c:pt idx="4">
                  <c:v>BERGAMO</c:v>
                </c:pt>
                <c:pt idx="5">
                  <c:v>BRESCIA</c:v>
                </c:pt>
                <c:pt idx="6">
                  <c:v>VAL PADANA</c:v>
                </c:pt>
                <c:pt idx="7">
                  <c:v>PAVIA</c:v>
                </c:pt>
              </c:strCache>
            </c:strRef>
          </c:cat>
          <c:val>
            <c:numRef>
              <c:f>cALCOLI!$B$7:$B$14</c:f>
              <c:numCache>
                <c:formatCode>General</c:formatCode>
                <c:ptCount val="8"/>
                <c:pt idx="0">
                  <c:v>3</c:v>
                </c:pt>
                <c:pt idx="1">
                  <c:v>0</c:v>
                </c:pt>
                <c:pt idx="2">
                  <c:v>1</c:v>
                </c:pt>
                <c:pt idx="3">
                  <c:v>0</c:v>
                </c:pt>
                <c:pt idx="4">
                  <c:v>2</c:v>
                </c:pt>
                <c:pt idx="5">
                  <c:v>8</c:v>
                </c:pt>
                <c:pt idx="6">
                  <c:v>3</c:v>
                </c:pt>
                <c:pt idx="7">
                  <c:v>1</c:v>
                </c:pt>
              </c:numCache>
            </c:numRef>
          </c:val>
          <c:extLst>
            <c:ext xmlns:c16="http://schemas.microsoft.com/office/drawing/2014/chart" uri="{C3380CC4-5D6E-409C-BE32-E72D297353CC}">
              <c16:uniqueId val="{00000000-E80A-41B7-B8C0-85B72AFCF685}"/>
            </c:ext>
          </c:extLst>
        </c:ser>
        <c:dLbls>
          <c:showLegendKey val="0"/>
          <c:showVal val="0"/>
          <c:showCatName val="0"/>
          <c:showSerName val="0"/>
          <c:showPercent val="0"/>
          <c:showBubbleSize val="0"/>
        </c:dLbls>
        <c:gapWidth val="100"/>
        <c:overlap val="-24"/>
        <c:axId val="711257256"/>
        <c:axId val="711257616"/>
      </c:barChart>
      <c:catAx>
        <c:axId val="7112572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dk1"/>
                </a:solidFill>
                <a:latin typeface="+mn-lt"/>
                <a:ea typeface="+mn-ea"/>
                <a:cs typeface="+mn-cs"/>
              </a:defRPr>
            </a:pPr>
            <a:endParaRPr lang="it-IT"/>
          </a:p>
        </c:txPr>
        <c:crossAx val="711257616"/>
        <c:crosses val="autoZero"/>
        <c:auto val="1"/>
        <c:lblAlgn val="ctr"/>
        <c:lblOffset val="100"/>
        <c:noMultiLvlLbl val="0"/>
      </c:catAx>
      <c:valAx>
        <c:axId val="7112576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it-IT"/>
          </a:p>
        </c:txPr>
        <c:crossAx val="711257256"/>
        <c:crosses val="autoZero"/>
        <c:crossBetween val="between"/>
      </c:valAx>
      <c:spPr>
        <a:noFill/>
        <a:ln>
          <a:noFill/>
        </a:ln>
        <a:effectLst/>
      </c:spPr>
    </c:plotArea>
    <c:plotVisOnly val="1"/>
    <c:dispBlanksAs val="gap"/>
    <c:showDLblsOverMax val="0"/>
  </c:chart>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it-IT" sz="1600" b="1" i="0" u="none" strike="noStrike" kern="1200" spc="100" baseline="0">
                <a:solidFill>
                  <a:sysClr val="windowText" lastClr="000000"/>
                </a:solidFill>
                <a:effectLst>
                  <a:outerShdw blurRad="50800" dist="38100" dir="5400000" algn="t" rotWithShape="0">
                    <a:prstClr val="black">
                      <a:alpha val="40000"/>
                    </a:prstClr>
                  </a:outerShdw>
                </a:effectLst>
                <a:latin typeface="+mn-lt"/>
                <a:ea typeface="+mn-ea"/>
                <a:cs typeface="+mn-cs"/>
              </a:defRPr>
            </a:pPr>
            <a:r>
              <a:rPr lang="it-IT" sz="1600" b="1" i="0" u="none" strike="noStrike" kern="1200" spc="100" baseline="0">
                <a:solidFill>
                  <a:sysClr val="windowText" lastClr="000000"/>
                </a:solidFill>
                <a:effectLst>
                  <a:outerShdw blurRad="50800" dist="38100" dir="5400000" algn="t" rotWithShape="0">
                    <a:prstClr val="black">
                      <a:alpha val="40000"/>
                    </a:prstClr>
                  </a:outerShdw>
                </a:effectLst>
                <a:latin typeface="+mn-lt"/>
                <a:ea typeface="+mn-ea"/>
                <a:cs typeface="+mn-cs"/>
              </a:rPr>
              <a:t>Numero infortuni mortali per SETTORE</a:t>
            </a:r>
          </a:p>
        </c:rich>
      </c:tx>
      <c:overlay val="0"/>
      <c:spPr>
        <a:noFill/>
        <a:ln>
          <a:noFill/>
        </a:ln>
        <a:effectLst/>
      </c:spPr>
      <c:txPr>
        <a:bodyPr rot="0" spcFirstLastPara="1" vertOverflow="ellipsis" vert="horz" wrap="square" anchor="ctr" anchorCtr="1"/>
        <a:lstStyle/>
        <a:p>
          <a:pPr algn="ctr" rtl="0">
            <a:defRPr lang="it-IT" sz="1600" b="1" i="0" u="none" strike="noStrike" kern="1200" spc="100" baseline="0">
              <a:solidFill>
                <a:sysClr val="windowText" lastClr="000000"/>
              </a:solidFill>
              <a:effectLst>
                <a:outerShdw blurRad="50800" dist="38100" dir="5400000" algn="t" rotWithShape="0">
                  <a:prstClr val="black">
                    <a:alpha val="40000"/>
                  </a:prstClr>
                </a:outerShdw>
              </a:effectLst>
              <a:latin typeface="+mn-lt"/>
              <a:ea typeface="+mn-ea"/>
              <a:cs typeface="+mn-cs"/>
            </a:defRPr>
          </a:pPr>
          <a:endParaRPr lang="it-IT"/>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cALCOLI!$A$1:$A$5</c:f>
              <c:strCache>
                <c:ptCount val="5"/>
                <c:pt idx="0">
                  <c:v>AGRICOLTURA</c:v>
                </c:pt>
                <c:pt idx="1">
                  <c:v>COSTRUZIONI</c:v>
                </c:pt>
                <c:pt idx="2">
                  <c:v>METALMECCANICA</c:v>
                </c:pt>
                <c:pt idx="3">
                  <c:v>TRASPORTI</c:v>
                </c:pt>
                <c:pt idx="4">
                  <c:v>ALTRO</c:v>
                </c:pt>
              </c:strCache>
            </c:strRef>
          </c:cat>
          <c:val>
            <c:numRef>
              <c:f>cALCOLI!$B$1:$B$5</c:f>
              <c:numCache>
                <c:formatCode>General</c:formatCode>
                <c:ptCount val="5"/>
                <c:pt idx="0">
                  <c:v>3</c:v>
                </c:pt>
                <c:pt idx="1">
                  <c:v>7</c:v>
                </c:pt>
                <c:pt idx="2">
                  <c:v>1</c:v>
                </c:pt>
                <c:pt idx="3">
                  <c:v>4</c:v>
                </c:pt>
                <c:pt idx="4">
                  <c:v>3</c:v>
                </c:pt>
              </c:numCache>
            </c:numRef>
          </c:val>
          <c:extLst>
            <c:ext xmlns:c16="http://schemas.microsoft.com/office/drawing/2014/chart" uri="{C3380CC4-5D6E-409C-BE32-E72D297353CC}">
              <c16:uniqueId val="{00000000-528B-4510-81F4-6E6A019E7AE0}"/>
            </c:ext>
          </c:extLst>
        </c:ser>
        <c:dLbls>
          <c:showLegendKey val="0"/>
          <c:showVal val="0"/>
          <c:showCatName val="0"/>
          <c:showSerName val="0"/>
          <c:showPercent val="0"/>
          <c:showBubbleSize val="0"/>
        </c:dLbls>
        <c:gapWidth val="100"/>
        <c:overlap val="-24"/>
        <c:axId val="748169160"/>
        <c:axId val="748170600"/>
      </c:barChart>
      <c:catAx>
        <c:axId val="74816916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it-IT"/>
          </a:p>
        </c:txPr>
        <c:crossAx val="748170600"/>
        <c:crosses val="autoZero"/>
        <c:auto val="1"/>
        <c:lblAlgn val="ctr"/>
        <c:lblOffset val="100"/>
        <c:noMultiLvlLbl val="0"/>
      </c:catAx>
      <c:valAx>
        <c:axId val="748170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48169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it-IT"/>
              <a:t>rapporto di lavoro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it-IT"/>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119-479B-B236-3591FDEE333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F2B-406A-A404-05D7E1ACF49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1F2B-406A-A404-05D7E1ACF49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F2B-406A-A404-05D7E1ACF49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119-479B-B236-3591FDEE3334}"/>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5119-479B-B236-3591FDEE333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5119-479B-B236-3591FDEE3334}"/>
              </c:ext>
            </c:extLst>
          </c:dPt>
          <c:dLbls>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rgbClr val="7030A0"/>
                    </a:solidFill>
                    <a:latin typeface="+mn-lt"/>
                    <a:ea typeface="+mn-ea"/>
                    <a:cs typeface="+mn-cs"/>
                  </a:defRPr>
                </a:pPr>
                <a:endParaRPr lang="it-IT"/>
              </a:p>
            </c:txPr>
            <c:showLegendKey val="0"/>
            <c:showVal val="1"/>
            <c:showCatName val="0"/>
            <c:showSerName val="0"/>
            <c:showPercent val="0"/>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cALCOLI!$A$24:$A$30</c:f>
              <c:strCache>
                <c:ptCount val="7"/>
                <c:pt idx="0">
                  <c:v>Autonomo/Titolare</c:v>
                </c:pt>
                <c:pt idx="1">
                  <c:v>AUTONOMO/TITOLARE CON DIPENDNETI</c:v>
                </c:pt>
                <c:pt idx="2">
                  <c:v>Dipendente</c:v>
                </c:pt>
                <c:pt idx="3">
                  <c:v>Dipendente a tempo indeterminato</c:v>
                </c:pt>
                <c:pt idx="4">
                  <c:v>DIPENDENTE A TEMPO DETERMINATO</c:v>
                </c:pt>
                <c:pt idx="5">
                  <c:v>PENSIONATO</c:v>
                </c:pt>
                <c:pt idx="6">
                  <c:v>IRREGOLARE</c:v>
                </c:pt>
              </c:strCache>
            </c:strRef>
          </c:cat>
          <c:val>
            <c:numRef>
              <c:f>cALCOLI!$B$24:$B$30</c:f>
              <c:numCache>
                <c:formatCode>General</c:formatCode>
                <c:ptCount val="7"/>
                <c:pt idx="0">
                  <c:v>6</c:v>
                </c:pt>
                <c:pt idx="1">
                  <c:v>0</c:v>
                </c:pt>
                <c:pt idx="2">
                  <c:v>2</c:v>
                </c:pt>
                <c:pt idx="3">
                  <c:v>9</c:v>
                </c:pt>
                <c:pt idx="4">
                  <c:v>0</c:v>
                </c:pt>
                <c:pt idx="5">
                  <c:v>0</c:v>
                </c:pt>
                <c:pt idx="6">
                  <c:v>1</c:v>
                </c:pt>
              </c:numCache>
            </c:numRef>
          </c:val>
          <c:extLst>
            <c:ext xmlns:c16="http://schemas.microsoft.com/office/drawing/2014/chart" uri="{C3380CC4-5D6E-409C-BE32-E72D297353CC}">
              <c16:uniqueId val="{00000000-1F2B-406A-A404-05D7E1ACF499}"/>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0302162959557057"/>
          <c:y val="0.42584488981871105"/>
          <c:w val="0.28724601030710584"/>
          <c:h val="0.4018308318940906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endParaRPr lang="it-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jpeg"/><Relationship Id="rId3" Type="http://schemas.openxmlformats.org/officeDocument/2006/relationships/chart" Target="../charts/chart3.xml"/><Relationship Id="rId7" Type="http://schemas.openxmlformats.org/officeDocument/2006/relationships/image" Target="../media/image4.png"/><Relationship Id="rId12"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image" Target="../media/image8.png"/><Relationship Id="rId5" Type="http://schemas.openxmlformats.org/officeDocument/2006/relationships/image" Target="../media/image2.png"/><Relationship Id="rId10" Type="http://schemas.openxmlformats.org/officeDocument/2006/relationships/image" Target="../media/image7.png"/><Relationship Id="rId4" Type="http://schemas.openxmlformats.org/officeDocument/2006/relationships/chart" Target="../charts/chart4.xml"/><Relationship Id="rId9" Type="http://schemas.openxmlformats.org/officeDocument/2006/relationships/image" Target="../media/image6.png"/><Relationship Id="rId1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123825</xdr:rowOff>
    </xdr:from>
    <xdr:to>
      <xdr:col>3</xdr:col>
      <xdr:colOff>873126</xdr:colOff>
      <xdr:row>3</xdr:row>
      <xdr:rowOff>221761</xdr:rowOff>
    </xdr:to>
    <xdr:pic>
      <xdr:nvPicPr>
        <xdr:cNvPr id="2" name="Immagine 6">
          <a:extLst>
            <a:ext uri="{FF2B5EF4-FFF2-40B4-BE49-F238E27FC236}">
              <a16:creationId xmlns:a16="http://schemas.microsoft.com/office/drawing/2014/main" id="{A1E26CD1-1DBA-4388-872D-58BAEA4F8E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23825"/>
          <a:ext cx="2711451" cy="932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152690</xdr:colOff>
      <xdr:row>2</xdr:row>
      <xdr:rowOff>103908</xdr:rowOff>
    </xdr:from>
    <xdr:ext cx="7221682" cy="3446318"/>
    <xdr:graphicFrame macro="">
      <xdr:nvGraphicFramePr>
        <xdr:cNvPr id="4" name="Chart 3" title="Chart">
          <a:extLst>
            <a:ext uri="{FF2B5EF4-FFF2-40B4-BE49-F238E27FC236}">
              <a16:creationId xmlns:a16="http://schemas.microsoft.com/office/drawing/2014/main" id="{B73DE068-B99A-4369-BAD6-E1DC539C5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25</xdr:col>
      <xdr:colOff>177800</xdr:colOff>
      <xdr:row>1</xdr:row>
      <xdr:rowOff>229919</xdr:rowOff>
    </xdr:from>
    <xdr:ext cx="4221018" cy="3394364"/>
    <xdr:graphicFrame macro="">
      <xdr:nvGraphicFramePr>
        <xdr:cNvPr id="5" name="Chart 4" title="Chart">
          <a:extLst>
            <a:ext uri="{FF2B5EF4-FFF2-40B4-BE49-F238E27FC236}">
              <a16:creationId xmlns:a16="http://schemas.microsoft.com/office/drawing/2014/main" id="{76E69108-6C31-4831-98F2-EFF5900B5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5</xdr:col>
      <xdr:colOff>73313</xdr:colOff>
      <xdr:row>20</xdr:row>
      <xdr:rowOff>27875</xdr:rowOff>
    </xdr:from>
    <xdr:to>
      <xdr:col>13</xdr:col>
      <xdr:colOff>359063</xdr:colOff>
      <xdr:row>42</xdr:row>
      <xdr:rowOff>826160</xdr:rowOff>
    </xdr:to>
    <xdr:graphicFrame macro="">
      <xdr:nvGraphicFramePr>
        <xdr:cNvPr id="2" name="Grafico 1">
          <a:extLst>
            <a:ext uri="{FF2B5EF4-FFF2-40B4-BE49-F238E27FC236}">
              <a16:creationId xmlns:a16="http://schemas.microsoft.com/office/drawing/2014/main" id="{F5A58D52-0D52-4B65-9A3B-E4BD210EA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228147</xdr:colOff>
      <xdr:row>17</xdr:row>
      <xdr:rowOff>79376</xdr:rowOff>
    </xdr:from>
    <xdr:to>
      <xdr:col>30</xdr:col>
      <xdr:colOff>0</xdr:colOff>
      <xdr:row>42</xdr:row>
      <xdr:rowOff>88899</xdr:rowOff>
    </xdr:to>
    <xdr:graphicFrame macro="">
      <xdr:nvGraphicFramePr>
        <xdr:cNvPr id="7" name="Grafico 6">
          <a:extLst>
            <a:ext uri="{FF2B5EF4-FFF2-40B4-BE49-F238E27FC236}">
              <a16:creationId xmlns:a16="http://schemas.microsoft.com/office/drawing/2014/main" id="{36420AF1-C9EB-4861-9F79-D8A9BA20A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21</xdr:col>
      <xdr:colOff>305667</xdr:colOff>
      <xdr:row>42</xdr:row>
      <xdr:rowOff>144607</xdr:rowOff>
    </xdr:from>
    <xdr:to>
      <xdr:col>22</xdr:col>
      <xdr:colOff>435983</xdr:colOff>
      <xdr:row>43</xdr:row>
      <xdr:rowOff>55213</xdr:rowOff>
    </xdr:to>
    <xdr:pic>
      <xdr:nvPicPr>
        <xdr:cNvPr id="8" name="Immagine 7">
          <a:extLst>
            <a:ext uri="{FF2B5EF4-FFF2-40B4-BE49-F238E27FC236}">
              <a16:creationId xmlns:a16="http://schemas.microsoft.com/office/drawing/2014/main" id="{3FD8048E-EF4B-9C4D-ECEC-12459B33B7C9}"/>
            </a:ext>
          </a:extLst>
        </xdr:cNvPr>
        <xdr:cNvPicPr>
          <a:picLocks noChangeAspect="1"/>
        </xdr:cNvPicPr>
      </xdr:nvPicPr>
      <xdr:blipFill>
        <a:blip xmlns:r="http://schemas.openxmlformats.org/officeDocument/2006/relationships" r:embed="rId5"/>
        <a:stretch>
          <a:fillRect/>
        </a:stretch>
      </xdr:blipFill>
      <xdr:spPr>
        <a:xfrm>
          <a:off x="16030576" y="10171834"/>
          <a:ext cx="736452" cy="729814"/>
        </a:xfrm>
        <a:prstGeom prst="rect">
          <a:avLst/>
        </a:prstGeom>
      </xdr:spPr>
    </xdr:pic>
    <xdr:clientData/>
  </xdr:twoCellAnchor>
  <xdr:twoCellAnchor editAs="oneCell">
    <xdr:from>
      <xdr:col>19</xdr:col>
      <xdr:colOff>172605</xdr:colOff>
      <xdr:row>42</xdr:row>
      <xdr:rowOff>142875</xdr:rowOff>
    </xdr:from>
    <xdr:to>
      <xdr:col>20</xdr:col>
      <xdr:colOff>285140</xdr:colOff>
      <xdr:row>43</xdr:row>
      <xdr:rowOff>53537</xdr:rowOff>
    </xdr:to>
    <xdr:pic>
      <xdr:nvPicPr>
        <xdr:cNvPr id="9" name="Immagine 8">
          <a:extLst>
            <a:ext uri="{FF2B5EF4-FFF2-40B4-BE49-F238E27FC236}">
              <a16:creationId xmlns:a16="http://schemas.microsoft.com/office/drawing/2014/main" id="{C8E32ED3-D4C6-5472-264E-0376AE2BA1C1}"/>
            </a:ext>
          </a:extLst>
        </xdr:cNvPr>
        <xdr:cNvPicPr>
          <a:picLocks noChangeAspect="1"/>
        </xdr:cNvPicPr>
      </xdr:nvPicPr>
      <xdr:blipFill>
        <a:blip xmlns:r="http://schemas.openxmlformats.org/officeDocument/2006/relationships" r:embed="rId6"/>
        <a:stretch>
          <a:fillRect/>
        </a:stretch>
      </xdr:blipFill>
      <xdr:spPr>
        <a:xfrm>
          <a:off x="14685241" y="10170102"/>
          <a:ext cx="730102" cy="729870"/>
        </a:xfrm>
        <a:prstGeom prst="rect">
          <a:avLst/>
        </a:prstGeom>
      </xdr:spPr>
    </xdr:pic>
    <xdr:clientData/>
  </xdr:twoCellAnchor>
  <xdr:twoCellAnchor editAs="oneCell">
    <xdr:from>
      <xdr:col>28</xdr:col>
      <xdr:colOff>623454</xdr:colOff>
      <xdr:row>42</xdr:row>
      <xdr:rowOff>142875</xdr:rowOff>
    </xdr:from>
    <xdr:to>
      <xdr:col>29</xdr:col>
      <xdr:colOff>473504</xdr:colOff>
      <xdr:row>43</xdr:row>
      <xdr:rowOff>53481</xdr:rowOff>
    </xdr:to>
    <xdr:pic>
      <xdr:nvPicPr>
        <xdr:cNvPr id="10" name="Immagine 9">
          <a:extLst>
            <a:ext uri="{FF2B5EF4-FFF2-40B4-BE49-F238E27FC236}">
              <a16:creationId xmlns:a16="http://schemas.microsoft.com/office/drawing/2014/main" id="{E6F420A9-846E-F4F3-BCDB-7DE9A53D36A2}"/>
            </a:ext>
          </a:extLst>
        </xdr:cNvPr>
        <xdr:cNvPicPr>
          <a:picLocks noChangeAspect="1"/>
        </xdr:cNvPicPr>
      </xdr:nvPicPr>
      <xdr:blipFill>
        <a:blip xmlns:r="http://schemas.openxmlformats.org/officeDocument/2006/relationships" r:embed="rId7"/>
        <a:stretch>
          <a:fillRect/>
        </a:stretch>
      </xdr:blipFill>
      <xdr:spPr>
        <a:xfrm>
          <a:off x="20141045" y="10170102"/>
          <a:ext cx="730102" cy="729814"/>
        </a:xfrm>
        <a:prstGeom prst="rect">
          <a:avLst/>
        </a:prstGeom>
      </xdr:spPr>
    </xdr:pic>
    <xdr:clientData/>
  </xdr:twoCellAnchor>
  <xdr:twoCellAnchor editAs="oneCell">
    <xdr:from>
      <xdr:col>25</xdr:col>
      <xdr:colOff>520700</xdr:colOff>
      <xdr:row>42</xdr:row>
      <xdr:rowOff>158750</xdr:rowOff>
    </xdr:from>
    <xdr:to>
      <xdr:col>26</xdr:col>
      <xdr:colOff>365035</xdr:colOff>
      <xdr:row>43</xdr:row>
      <xdr:rowOff>54116</xdr:rowOff>
    </xdr:to>
    <xdr:pic>
      <xdr:nvPicPr>
        <xdr:cNvPr id="11" name="Immagine 10">
          <a:extLst>
            <a:ext uri="{FF2B5EF4-FFF2-40B4-BE49-F238E27FC236}">
              <a16:creationId xmlns:a16="http://schemas.microsoft.com/office/drawing/2014/main" id="{17813203-30ED-BB40-C2FB-8EC71B7D3A57}"/>
            </a:ext>
          </a:extLst>
        </xdr:cNvPr>
        <xdr:cNvPicPr>
          <a:picLocks noChangeAspect="1"/>
        </xdr:cNvPicPr>
      </xdr:nvPicPr>
      <xdr:blipFill>
        <a:blip xmlns:r="http://schemas.openxmlformats.org/officeDocument/2006/relationships" r:embed="rId8"/>
        <a:stretch>
          <a:fillRect/>
        </a:stretch>
      </xdr:blipFill>
      <xdr:spPr>
        <a:xfrm>
          <a:off x="17388609" y="10185977"/>
          <a:ext cx="733277" cy="729814"/>
        </a:xfrm>
        <a:prstGeom prst="rect">
          <a:avLst/>
        </a:prstGeom>
      </xdr:spPr>
    </xdr:pic>
    <xdr:clientData/>
  </xdr:twoCellAnchor>
  <xdr:twoCellAnchor editAs="oneCell">
    <xdr:from>
      <xdr:col>27</xdr:col>
      <xdr:colOff>85723</xdr:colOff>
      <xdr:row>42</xdr:row>
      <xdr:rowOff>160192</xdr:rowOff>
    </xdr:from>
    <xdr:to>
      <xdr:col>27</xdr:col>
      <xdr:colOff>819001</xdr:colOff>
      <xdr:row>43</xdr:row>
      <xdr:rowOff>56856</xdr:rowOff>
    </xdr:to>
    <xdr:pic>
      <xdr:nvPicPr>
        <xdr:cNvPr id="12" name="Immagine 11">
          <a:extLst>
            <a:ext uri="{FF2B5EF4-FFF2-40B4-BE49-F238E27FC236}">
              <a16:creationId xmlns:a16="http://schemas.microsoft.com/office/drawing/2014/main" id="{7C74B174-AB5C-8DED-129F-F64BA48E6AED}"/>
            </a:ext>
          </a:extLst>
        </xdr:cNvPr>
        <xdr:cNvPicPr>
          <a:picLocks noChangeAspect="1"/>
        </xdr:cNvPicPr>
      </xdr:nvPicPr>
      <xdr:blipFill>
        <a:blip xmlns:r="http://schemas.openxmlformats.org/officeDocument/2006/relationships" r:embed="rId9"/>
        <a:stretch>
          <a:fillRect/>
        </a:stretch>
      </xdr:blipFill>
      <xdr:spPr>
        <a:xfrm>
          <a:off x="18720087" y="10187419"/>
          <a:ext cx="733278" cy="736192"/>
        </a:xfrm>
        <a:prstGeom prst="rect">
          <a:avLst/>
        </a:prstGeom>
      </xdr:spPr>
    </xdr:pic>
    <xdr:clientData/>
  </xdr:twoCellAnchor>
  <xdr:twoCellAnchor editAs="oneCell">
    <xdr:from>
      <xdr:col>2</xdr:col>
      <xdr:colOff>815974</xdr:colOff>
      <xdr:row>30</xdr:row>
      <xdr:rowOff>88900</xdr:rowOff>
    </xdr:from>
    <xdr:to>
      <xdr:col>3</xdr:col>
      <xdr:colOff>854211</xdr:colOff>
      <xdr:row>33</xdr:row>
      <xdr:rowOff>167749</xdr:rowOff>
    </xdr:to>
    <xdr:pic>
      <xdr:nvPicPr>
        <xdr:cNvPr id="13" name="Immagine 12">
          <a:extLst>
            <a:ext uri="{FF2B5EF4-FFF2-40B4-BE49-F238E27FC236}">
              <a16:creationId xmlns:a16="http://schemas.microsoft.com/office/drawing/2014/main" id="{7C741014-655C-62EC-2884-A7A4D265E07F}"/>
            </a:ext>
          </a:extLst>
        </xdr:cNvPr>
        <xdr:cNvPicPr>
          <a:picLocks noChangeAspect="1"/>
        </xdr:cNvPicPr>
      </xdr:nvPicPr>
      <xdr:blipFill>
        <a:blip xmlns:r="http://schemas.openxmlformats.org/officeDocument/2006/relationships" r:embed="rId10"/>
        <a:stretch>
          <a:fillRect/>
        </a:stretch>
      </xdr:blipFill>
      <xdr:spPr>
        <a:xfrm>
          <a:off x="1943099" y="7327900"/>
          <a:ext cx="905012" cy="784333"/>
        </a:xfrm>
        <a:prstGeom prst="rect">
          <a:avLst/>
        </a:prstGeom>
      </xdr:spPr>
    </xdr:pic>
    <xdr:clientData/>
  </xdr:twoCellAnchor>
  <xdr:twoCellAnchor editAs="oneCell">
    <xdr:from>
      <xdr:col>2</xdr:col>
      <xdr:colOff>746125</xdr:colOff>
      <xdr:row>21</xdr:row>
      <xdr:rowOff>190500</xdr:rowOff>
    </xdr:from>
    <xdr:to>
      <xdr:col>3</xdr:col>
      <xdr:colOff>797054</xdr:colOff>
      <xdr:row>25</xdr:row>
      <xdr:rowOff>17890</xdr:rowOff>
    </xdr:to>
    <xdr:pic>
      <xdr:nvPicPr>
        <xdr:cNvPr id="14" name="Immagine 13">
          <a:extLst>
            <a:ext uri="{FF2B5EF4-FFF2-40B4-BE49-F238E27FC236}">
              <a16:creationId xmlns:a16="http://schemas.microsoft.com/office/drawing/2014/main" id="{491DA3B4-0EE4-E289-E865-83C86A10CDD7}"/>
            </a:ext>
          </a:extLst>
        </xdr:cNvPr>
        <xdr:cNvPicPr>
          <a:picLocks noChangeAspect="1"/>
        </xdr:cNvPicPr>
      </xdr:nvPicPr>
      <xdr:blipFill>
        <a:blip xmlns:r="http://schemas.openxmlformats.org/officeDocument/2006/relationships" r:embed="rId11"/>
        <a:stretch>
          <a:fillRect/>
        </a:stretch>
      </xdr:blipFill>
      <xdr:spPr>
        <a:xfrm>
          <a:off x="1873250" y="5048250"/>
          <a:ext cx="924054" cy="787510"/>
        </a:xfrm>
        <a:prstGeom prst="rect">
          <a:avLst/>
        </a:prstGeom>
      </xdr:spPr>
    </xdr:pic>
    <xdr:clientData/>
  </xdr:twoCellAnchor>
  <xdr:twoCellAnchor editAs="oneCell">
    <xdr:from>
      <xdr:col>2</xdr:col>
      <xdr:colOff>841375</xdr:colOff>
      <xdr:row>38</xdr:row>
      <xdr:rowOff>25399</xdr:rowOff>
    </xdr:from>
    <xdr:to>
      <xdr:col>4</xdr:col>
      <xdr:colOff>15352</xdr:colOff>
      <xdr:row>41</xdr:row>
      <xdr:rowOff>171949</xdr:rowOff>
    </xdr:to>
    <xdr:pic>
      <xdr:nvPicPr>
        <xdr:cNvPr id="15" name="Immagine 14">
          <a:extLst>
            <a:ext uri="{FF2B5EF4-FFF2-40B4-BE49-F238E27FC236}">
              <a16:creationId xmlns:a16="http://schemas.microsoft.com/office/drawing/2014/main" id="{CDECC7EA-876F-F6AC-91E3-FD611CD1AE00}"/>
            </a:ext>
          </a:extLst>
        </xdr:cNvPr>
        <xdr:cNvPicPr>
          <a:picLocks noChangeAspect="1"/>
        </xdr:cNvPicPr>
      </xdr:nvPicPr>
      <xdr:blipFill>
        <a:blip xmlns:r="http://schemas.openxmlformats.org/officeDocument/2006/relationships" r:embed="rId12"/>
        <a:stretch>
          <a:fillRect/>
        </a:stretch>
      </xdr:blipFill>
      <xdr:spPr>
        <a:xfrm>
          <a:off x="1968500" y="8931274"/>
          <a:ext cx="914512" cy="853305"/>
        </a:xfrm>
        <a:prstGeom prst="rect">
          <a:avLst/>
        </a:prstGeom>
      </xdr:spPr>
    </xdr:pic>
    <xdr:clientData/>
  </xdr:twoCellAnchor>
  <xdr:twoCellAnchor editAs="oneCell">
    <xdr:from>
      <xdr:col>0</xdr:col>
      <xdr:colOff>228600</xdr:colOff>
      <xdr:row>1</xdr:row>
      <xdr:rowOff>123826</xdr:rowOff>
    </xdr:from>
    <xdr:to>
      <xdr:col>4</xdr:col>
      <xdr:colOff>55246</xdr:colOff>
      <xdr:row>5</xdr:row>
      <xdr:rowOff>131130</xdr:rowOff>
    </xdr:to>
    <xdr:pic>
      <xdr:nvPicPr>
        <xdr:cNvPr id="3" name="Immagine 6">
          <a:extLst>
            <a:ext uri="{FF2B5EF4-FFF2-40B4-BE49-F238E27FC236}">
              <a16:creationId xmlns:a16="http://schemas.microsoft.com/office/drawing/2014/main" id="{87CCCBD1-8F27-4F49-AF28-6D121A2073A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28600" y="219076"/>
          <a:ext cx="2711451" cy="932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174308</xdr:colOff>
      <xdr:row>17</xdr:row>
      <xdr:rowOff>99219</xdr:rowOff>
    </xdr:from>
    <xdr:to>
      <xdr:col>33</xdr:col>
      <xdr:colOff>830104</xdr:colOff>
      <xdr:row>46</xdr:row>
      <xdr:rowOff>63024</xdr:rowOff>
    </xdr:to>
    <xdr:graphicFrame macro="">
      <xdr:nvGraphicFramePr>
        <xdr:cNvPr id="6" name="Grafico 5">
          <a:extLst>
            <a:ext uri="{FF2B5EF4-FFF2-40B4-BE49-F238E27FC236}">
              <a16:creationId xmlns:a16="http://schemas.microsoft.com/office/drawing/2014/main" id="{A320CBAE-D87F-2357-9907-9ED4E092ED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1">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74D15AF1-BE58-4E86-B66D-B6C1CC4C4C1C}">
  <we:reference id="wa200005271" version="2.5.5.0" store="it-IT" storeType="OMEX"/>
  <we:alternateReferences>
    <we:reference id="wa200005271" version="2.5.5.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ebextensions/webextension2.xml><?xml version="1.0" encoding="utf-8"?>
<we:webextension xmlns:we="http://schemas.microsoft.com/office/webextensions/webextension/2010/11" id="{292CF0A7-51D7-4AA0-B188-8E3E42EF2903}">
  <we:reference id="8a512e2b-c04e-4c06-9235-11b6cd59f584" version="1.23.0.0" store="EXCatalog" storeType="EXCatalog"/>
  <we:alternateReferences>
    <we:reference id="WA200000169" version="1.23.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Q100"/>
  <sheetViews>
    <sheetView showGridLines="0" tabSelected="1" zoomScaleNormal="100" workbookViewId="0">
      <pane xSplit="1" ySplit="7" topLeftCell="N8" activePane="bottomRight" state="frozen"/>
      <selection pane="topRight" activeCell="B1" sqref="B1"/>
      <selection pane="bottomLeft" activeCell="A8" sqref="A8"/>
      <selection pane="bottomRight" activeCell="Q25" sqref="Q25"/>
    </sheetView>
  </sheetViews>
  <sheetFormatPr defaultColWidth="9.36328125" defaultRowHeight="11.5"/>
  <cols>
    <col min="1" max="1" width="3.08984375" style="7" bestFit="1" customWidth="1"/>
    <col min="2" max="2" width="14.08984375" style="1" bestFit="1" customWidth="1"/>
    <col min="3" max="3" width="12.36328125" style="1" customWidth="1"/>
    <col min="4" max="4" width="14.453125" style="1" customWidth="1"/>
    <col min="5" max="5" width="13.36328125" style="1" customWidth="1"/>
    <col min="6" max="6" width="18.453125" style="8" bestFit="1" customWidth="1"/>
    <col min="7" max="7" width="15.08984375" style="1" bestFit="1" customWidth="1"/>
    <col min="8" max="8" width="37.36328125" style="1" bestFit="1" customWidth="1"/>
    <col min="9" max="9" width="20.36328125" style="1" bestFit="1" customWidth="1"/>
    <col min="10" max="10" width="10" style="1" customWidth="1"/>
    <col min="11" max="11" width="4.453125" style="13" bestFit="1" customWidth="1"/>
    <col min="12" max="12" width="13.6328125" style="9" customWidth="1"/>
    <col min="13" max="13" width="8.54296875" style="1" bestFit="1" customWidth="1"/>
    <col min="14" max="14" width="26.6328125" style="1" customWidth="1"/>
    <col min="15" max="15" width="17.36328125" style="1" customWidth="1"/>
    <col min="16" max="16" width="88.54296875" style="10" customWidth="1"/>
    <col min="17" max="17" width="27.08984375" style="1" bestFit="1" customWidth="1"/>
    <col min="18" max="18" width="12.6328125" style="1" customWidth="1"/>
    <col min="19" max="16384" width="9.36328125" style="1"/>
  </cols>
  <sheetData>
    <row r="1" spans="1:17" ht="21.15" customHeight="1">
      <c r="A1" s="49" t="s">
        <v>56</v>
      </c>
      <c r="B1" s="49"/>
      <c r="C1" s="49"/>
      <c r="D1" s="49"/>
      <c r="E1" s="49"/>
      <c r="F1" s="49"/>
      <c r="G1" s="49"/>
      <c r="H1" s="49"/>
      <c r="I1" s="49"/>
      <c r="J1" s="49"/>
      <c r="K1" s="49"/>
      <c r="L1" s="49"/>
      <c r="M1" s="49"/>
      <c r="N1" s="49"/>
      <c r="O1" s="49"/>
      <c r="P1" s="50"/>
    </row>
    <row r="2" spans="1:17" ht="9.75" customHeight="1">
      <c r="A2" s="55"/>
      <c r="B2" s="55"/>
      <c r="C2" s="55"/>
      <c r="D2" s="55"/>
      <c r="E2" s="55"/>
      <c r="F2" s="55"/>
      <c r="G2" s="55"/>
      <c r="H2" s="55"/>
      <c r="I2" s="55"/>
      <c r="J2" s="55"/>
      <c r="K2" s="55"/>
      <c r="L2" s="55"/>
      <c r="M2" s="55"/>
      <c r="N2" s="55"/>
      <c r="O2" s="55"/>
      <c r="P2" s="55"/>
    </row>
    <row r="3" spans="1:17" ht="35.25" customHeight="1">
      <c r="A3" s="53" t="s">
        <v>69</v>
      </c>
      <c r="B3" s="53"/>
      <c r="C3" s="53"/>
      <c r="D3" s="53"/>
      <c r="E3" s="53"/>
      <c r="F3" s="53"/>
      <c r="G3" s="53"/>
      <c r="H3" s="53"/>
      <c r="I3" s="53"/>
      <c r="J3" s="53"/>
      <c r="K3" s="53"/>
      <c r="L3" s="53"/>
      <c r="M3" s="53"/>
      <c r="N3" s="53"/>
      <c r="O3" s="53"/>
      <c r="P3" s="54"/>
    </row>
    <row r="4" spans="1:17" ht="31.5" customHeight="1">
      <c r="A4" s="51" t="s">
        <v>25</v>
      </c>
      <c r="B4" s="51"/>
      <c r="C4" s="51"/>
      <c r="D4" s="51"/>
      <c r="E4" s="51"/>
      <c r="F4" s="51"/>
      <c r="G4" s="51"/>
      <c r="H4" s="51"/>
      <c r="I4" s="51"/>
      <c r="J4" s="51"/>
      <c r="K4" s="51"/>
      <c r="L4" s="51"/>
      <c r="M4" s="51"/>
      <c r="N4" s="51"/>
      <c r="O4" s="51"/>
      <c r="P4" s="52"/>
    </row>
    <row r="5" spans="1:17" ht="12.65" customHeight="1">
      <c r="A5" s="56" t="s">
        <v>19</v>
      </c>
      <c r="B5" s="56"/>
      <c r="C5" s="56"/>
      <c r="D5" s="56"/>
      <c r="E5" s="56"/>
      <c r="F5" s="56"/>
      <c r="G5" s="56"/>
      <c r="H5" s="56"/>
      <c r="I5" s="56"/>
      <c r="J5" s="56"/>
      <c r="K5" s="56"/>
      <c r="L5" s="56"/>
      <c r="M5" s="56"/>
      <c r="N5" s="56"/>
      <c r="O5" s="56"/>
      <c r="P5" s="56"/>
      <c r="Q5" s="56"/>
    </row>
    <row r="6" spans="1:17" ht="32.4" customHeight="1">
      <c r="A6" s="57"/>
      <c r="B6" s="57"/>
      <c r="C6" s="57"/>
      <c r="D6" s="57"/>
      <c r="E6" s="57"/>
      <c r="F6" s="57"/>
      <c r="G6" s="57"/>
      <c r="H6" s="57"/>
      <c r="I6" s="57"/>
      <c r="J6" s="57"/>
      <c r="K6" s="57"/>
      <c r="L6" s="57"/>
      <c r="M6" s="57"/>
      <c r="N6" s="57"/>
      <c r="O6" s="57"/>
      <c r="P6" s="57"/>
      <c r="Q6" s="57"/>
    </row>
    <row r="7" spans="1:17" s="2" customFormat="1" ht="35.25" customHeight="1">
      <c r="A7" s="14" t="s">
        <v>68</v>
      </c>
      <c r="B7" s="15" t="s">
        <v>1</v>
      </c>
      <c r="C7" s="15" t="s">
        <v>10</v>
      </c>
      <c r="D7" s="15" t="s">
        <v>2</v>
      </c>
      <c r="E7" s="15" t="s">
        <v>3</v>
      </c>
      <c r="F7" s="15" t="s">
        <v>4</v>
      </c>
      <c r="G7" s="15" t="s">
        <v>8</v>
      </c>
      <c r="H7" s="15" t="s">
        <v>27</v>
      </c>
      <c r="I7" s="15" t="s">
        <v>24</v>
      </c>
      <c r="J7" s="15" t="s">
        <v>0</v>
      </c>
      <c r="K7" s="16" t="s">
        <v>21</v>
      </c>
      <c r="L7" s="17" t="s">
        <v>22</v>
      </c>
      <c r="M7" s="14" t="s">
        <v>18</v>
      </c>
      <c r="N7" s="15" t="s">
        <v>5</v>
      </c>
      <c r="O7" s="15" t="s">
        <v>6</v>
      </c>
      <c r="P7" s="15" t="s">
        <v>7</v>
      </c>
      <c r="Q7" s="15" t="s">
        <v>52</v>
      </c>
    </row>
    <row r="8" spans="1:17" s="3" customFormat="1" ht="69">
      <c r="A8" s="5">
        <v>1</v>
      </c>
      <c r="B8" s="4">
        <v>46029</v>
      </c>
      <c r="C8" s="6" t="s">
        <v>14</v>
      </c>
      <c r="D8" s="4">
        <v>46029</v>
      </c>
      <c r="E8" s="4">
        <v>46029</v>
      </c>
      <c r="F8" s="6" t="s">
        <v>76</v>
      </c>
      <c r="G8" s="6" t="s">
        <v>23</v>
      </c>
      <c r="H8" s="6"/>
      <c r="I8" s="6"/>
      <c r="J8" s="6" t="s">
        <v>9</v>
      </c>
      <c r="K8" s="11">
        <v>52</v>
      </c>
      <c r="L8" s="4" t="s">
        <v>48</v>
      </c>
      <c r="M8" s="6" t="s">
        <v>73</v>
      </c>
      <c r="N8" s="6" t="s">
        <v>77</v>
      </c>
      <c r="O8" s="6" t="s">
        <v>36</v>
      </c>
      <c r="P8" s="12" t="s">
        <v>78</v>
      </c>
      <c r="Q8" s="12" t="s">
        <v>79</v>
      </c>
    </row>
    <row r="9" spans="1:17" s="3" customFormat="1" ht="23.15" customHeight="1">
      <c r="A9" s="5">
        <v>2</v>
      </c>
      <c r="B9" s="4">
        <v>46036</v>
      </c>
      <c r="C9" s="6" t="s">
        <v>16</v>
      </c>
      <c r="D9" s="4">
        <v>46035</v>
      </c>
      <c r="E9" s="4">
        <v>46035</v>
      </c>
      <c r="F9" s="6" t="s">
        <v>80</v>
      </c>
      <c r="G9" s="6" t="s">
        <v>31</v>
      </c>
      <c r="H9" s="6"/>
      <c r="I9" s="6"/>
      <c r="J9" s="6" t="s">
        <v>9</v>
      </c>
      <c r="K9" s="11"/>
      <c r="L9" s="4" t="s">
        <v>112</v>
      </c>
      <c r="M9" s="6" t="s">
        <v>73</v>
      </c>
      <c r="N9" s="6" t="s">
        <v>81</v>
      </c>
      <c r="O9" s="6" t="s">
        <v>82</v>
      </c>
      <c r="P9" s="12" t="s">
        <v>83</v>
      </c>
      <c r="Q9" s="12" t="s">
        <v>79</v>
      </c>
    </row>
    <row r="10" spans="1:17" s="3" customFormat="1" ht="23.15" customHeight="1">
      <c r="A10" s="5">
        <v>3</v>
      </c>
      <c r="B10" s="4">
        <v>46037</v>
      </c>
      <c r="C10" s="6" t="s">
        <v>28</v>
      </c>
      <c r="D10" s="4">
        <v>46037</v>
      </c>
      <c r="E10" s="4">
        <v>46037</v>
      </c>
      <c r="F10" s="6" t="s">
        <v>84</v>
      </c>
      <c r="G10" s="6" t="s">
        <v>29</v>
      </c>
      <c r="H10" s="6"/>
      <c r="I10" s="6">
        <v>1</v>
      </c>
      <c r="J10" s="6" t="s">
        <v>9</v>
      </c>
      <c r="K10" s="11">
        <v>74</v>
      </c>
      <c r="L10" s="4" t="s">
        <v>50</v>
      </c>
      <c r="M10" s="6" t="s">
        <v>73</v>
      </c>
      <c r="N10" s="6" t="s">
        <v>85</v>
      </c>
      <c r="O10" s="6" t="s">
        <v>20</v>
      </c>
      <c r="P10" s="12" t="s">
        <v>86</v>
      </c>
      <c r="Q10" s="12" t="s">
        <v>65</v>
      </c>
    </row>
    <row r="11" spans="1:17" s="3" customFormat="1" ht="23.15" customHeight="1">
      <c r="A11" s="5">
        <v>4</v>
      </c>
      <c r="B11" s="4">
        <v>46041</v>
      </c>
      <c r="C11" s="6" t="s">
        <v>15</v>
      </c>
      <c r="D11" s="4">
        <v>46041</v>
      </c>
      <c r="E11" s="4">
        <v>46041</v>
      </c>
      <c r="F11" s="6" t="s">
        <v>87</v>
      </c>
      <c r="G11" s="6" t="s">
        <v>31</v>
      </c>
      <c r="H11" s="6"/>
      <c r="I11" s="6"/>
      <c r="J11" s="6" t="s">
        <v>9</v>
      </c>
      <c r="K11" s="11">
        <v>54</v>
      </c>
      <c r="L11" s="4" t="s">
        <v>48</v>
      </c>
      <c r="M11" s="6" t="s">
        <v>73</v>
      </c>
      <c r="N11" s="6" t="s">
        <v>81</v>
      </c>
      <c r="O11" s="6" t="s">
        <v>36</v>
      </c>
      <c r="P11" s="12" t="s">
        <v>88</v>
      </c>
      <c r="Q11" s="12" t="s">
        <v>79</v>
      </c>
    </row>
    <row r="12" spans="1:17" s="3" customFormat="1" ht="23.15" customHeight="1">
      <c r="A12" s="5">
        <v>5</v>
      </c>
      <c r="B12" s="4">
        <v>46043</v>
      </c>
      <c r="C12" s="6" t="s">
        <v>12</v>
      </c>
      <c r="D12" s="4">
        <v>46043</v>
      </c>
      <c r="E12" s="4">
        <v>46043</v>
      </c>
      <c r="F12" s="6" t="s">
        <v>89</v>
      </c>
      <c r="G12" s="6" t="s">
        <v>31</v>
      </c>
      <c r="H12" s="6"/>
      <c r="I12" s="6"/>
      <c r="J12" s="6" t="s">
        <v>9</v>
      </c>
      <c r="K12" s="11">
        <v>30</v>
      </c>
      <c r="L12" s="4" t="s">
        <v>26</v>
      </c>
      <c r="M12" s="6"/>
      <c r="N12" s="6" t="s">
        <v>81</v>
      </c>
      <c r="O12" s="6" t="s">
        <v>36</v>
      </c>
      <c r="P12" s="12" t="s">
        <v>90</v>
      </c>
      <c r="Q12" s="12" t="s">
        <v>65</v>
      </c>
    </row>
    <row r="13" spans="1:17" s="3" customFormat="1" ht="23.15" customHeight="1">
      <c r="A13" s="5">
        <v>6</v>
      </c>
      <c r="B13" s="4"/>
      <c r="C13" s="6" t="s">
        <v>14</v>
      </c>
      <c r="D13" s="4"/>
      <c r="E13" s="4"/>
      <c r="F13" s="6" t="s">
        <v>91</v>
      </c>
      <c r="G13" s="6" t="s">
        <v>23</v>
      </c>
      <c r="H13" s="6"/>
      <c r="I13" s="6"/>
      <c r="J13" s="6" t="s">
        <v>9</v>
      </c>
      <c r="K13" s="11">
        <v>62</v>
      </c>
      <c r="L13" s="4" t="s">
        <v>49</v>
      </c>
      <c r="M13" s="6" t="s">
        <v>73</v>
      </c>
      <c r="N13" s="6" t="s">
        <v>81</v>
      </c>
      <c r="O13" s="6" t="s">
        <v>36</v>
      </c>
      <c r="P13" s="12"/>
      <c r="Q13" s="12"/>
    </row>
    <row r="14" spans="1:17" s="3" customFormat="1" ht="23.15" customHeight="1">
      <c r="A14" s="5">
        <v>7</v>
      </c>
      <c r="B14" s="4">
        <v>46058</v>
      </c>
      <c r="C14" s="6" t="s">
        <v>28</v>
      </c>
      <c r="D14" s="4">
        <v>46058</v>
      </c>
      <c r="E14" s="4">
        <v>46058</v>
      </c>
      <c r="F14" s="6" t="s">
        <v>92</v>
      </c>
      <c r="G14" s="6" t="s">
        <v>30</v>
      </c>
      <c r="H14" s="6"/>
      <c r="I14" s="6"/>
      <c r="J14" s="6" t="s">
        <v>9</v>
      </c>
      <c r="K14" s="11">
        <v>57</v>
      </c>
      <c r="L14" s="4" t="s">
        <v>49</v>
      </c>
      <c r="M14" s="6" t="s">
        <v>93</v>
      </c>
      <c r="N14" s="6" t="s">
        <v>81</v>
      </c>
      <c r="O14" s="6" t="s">
        <v>36</v>
      </c>
      <c r="P14" s="12" t="s">
        <v>94</v>
      </c>
      <c r="Q14" s="12" t="s">
        <v>65</v>
      </c>
    </row>
    <row r="15" spans="1:17" s="3" customFormat="1" ht="23.15" customHeight="1">
      <c r="A15" s="5">
        <v>8</v>
      </c>
      <c r="B15" s="4">
        <v>46069</v>
      </c>
      <c r="C15" s="6" t="s">
        <v>14</v>
      </c>
      <c r="D15" s="4">
        <v>46069</v>
      </c>
      <c r="E15" s="4">
        <v>46069</v>
      </c>
      <c r="F15" s="6"/>
      <c r="G15" s="6" t="s">
        <v>23</v>
      </c>
      <c r="H15" s="6"/>
      <c r="I15" s="6"/>
      <c r="J15" s="6" t="s">
        <v>9</v>
      </c>
      <c r="K15" s="11">
        <v>80</v>
      </c>
      <c r="L15" s="4" t="s">
        <v>113</v>
      </c>
      <c r="M15" s="6"/>
      <c r="N15" s="6" t="s">
        <v>81</v>
      </c>
      <c r="O15" s="6" t="s">
        <v>20</v>
      </c>
      <c r="P15" s="12" t="s">
        <v>95</v>
      </c>
      <c r="Q15" s="12" t="s">
        <v>53</v>
      </c>
    </row>
    <row r="16" spans="1:17" s="3" customFormat="1" ht="23.15" customHeight="1">
      <c r="A16" s="5">
        <v>9</v>
      </c>
      <c r="B16" s="4">
        <v>46069</v>
      </c>
      <c r="C16" s="6" t="s">
        <v>12</v>
      </c>
      <c r="D16" s="4">
        <v>46069</v>
      </c>
      <c r="E16" s="4">
        <v>46069</v>
      </c>
      <c r="F16" s="6" t="s">
        <v>96</v>
      </c>
      <c r="G16" s="6" t="s">
        <v>23</v>
      </c>
      <c r="H16" s="6"/>
      <c r="I16" s="6">
        <v>1</v>
      </c>
      <c r="J16" s="6" t="s">
        <v>9</v>
      </c>
      <c r="K16" s="11">
        <v>55</v>
      </c>
      <c r="L16" s="4" t="s">
        <v>48</v>
      </c>
      <c r="M16" s="6" t="s">
        <v>93</v>
      </c>
      <c r="N16" s="6" t="s">
        <v>81</v>
      </c>
      <c r="O16" s="6" t="s">
        <v>20</v>
      </c>
      <c r="P16" s="12" t="s">
        <v>97</v>
      </c>
      <c r="Q16" s="12" t="s">
        <v>53</v>
      </c>
    </row>
    <row r="17" spans="1:17" s="3" customFormat="1" ht="23.15" customHeight="1">
      <c r="A17" s="5">
        <v>10</v>
      </c>
      <c r="B17" s="4">
        <v>46073</v>
      </c>
      <c r="C17" s="6" t="s">
        <v>28</v>
      </c>
      <c r="D17" s="4">
        <v>46073</v>
      </c>
      <c r="E17" s="4">
        <v>46073</v>
      </c>
      <c r="F17" s="6" t="s">
        <v>98</v>
      </c>
      <c r="G17" s="6" t="s">
        <v>32</v>
      </c>
      <c r="H17" s="6" t="s">
        <v>99</v>
      </c>
      <c r="I17" s="6">
        <v>23</v>
      </c>
      <c r="J17" s="6" t="s">
        <v>9</v>
      </c>
      <c r="K17" s="11">
        <v>38</v>
      </c>
      <c r="L17" s="4" t="s">
        <v>47</v>
      </c>
      <c r="M17" s="6" t="s">
        <v>100</v>
      </c>
      <c r="N17" s="6" t="s">
        <v>81</v>
      </c>
      <c r="O17" s="6" t="s">
        <v>101</v>
      </c>
      <c r="P17" s="12" t="s">
        <v>102</v>
      </c>
      <c r="Q17" s="12" t="s">
        <v>65</v>
      </c>
    </row>
    <row r="18" spans="1:17" s="3" customFormat="1" ht="23.15" customHeight="1">
      <c r="A18" s="5">
        <v>11</v>
      </c>
      <c r="B18" s="4">
        <v>46085</v>
      </c>
      <c r="C18" s="6" t="s">
        <v>14</v>
      </c>
      <c r="D18" s="4">
        <v>46085</v>
      </c>
      <c r="E18" s="4">
        <v>46085</v>
      </c>
      <c r="F18" s="6" t="s">
        <v>14</v>
      </c>
      <c r="G18" s="6" t="s">
        <v>23</v>
      </c>
      <c r="H18" s="6"/>
      <c r="I18" s="6"/>
      <c r="J18" s="6" t="s">
        <v>9</v>
      </c>
      <c r="K18" s="11">
        <v>68</v>
      </c>
      <c r="L18" s="4" t="s">
        <v>49</v>
      </c>
      <c r="M18" s="6" t="s">
        <v>73</v>
      </c>
      <c r="N18" s="6" t="s">
        <v>81</v>
      </c>
      <c r="O18" s="6" t="s">
        <v>36</v>
      </c>
      <c r="P18" s="12" t="s">
        <v>103</v>
      </c>
      <c r="Q18" s="12" t="s">
        <v>65</v>
      </c>
    </row>
    <row r="19" spans="1:17" s="3" customFormat="1" ht="23.15" customHeight="1">
      <c r="A19" s="5">
        <v>12</v>
      </c>
      <c r="B19" s="4">
        <v>46092</v>
      </c>
      <c r="C19" s="6" t="s">
        <v>14</v>
      </c>
      <c r="D19" s="4">
        <v>46092</v>
      </c>
      <c r="E19" s="4">
        <v>46092</v>
      </c>
      <c r="F19" s="6" t="s">
        <v>71</v>
      </c>
      <c r="G19" s="6" t="s">
        <v>32</v>
      </c>
      <c r="H19" s="6" t="s">
        <v>72</v>
      </c>
      <c r="I19" s="6"/>
      <c r="J19" s="6" t="s">
        <v>9</v>
      </c>
      <c r="K19" s="11">
        <v>60</v>
      </c>
      <c r="L19" s="4" t="s">
        <v>49</v>
      </c>
      <c r="M19" s="6" t="s">
        <v>73</v>
      </c>
      <c r="N19" s="6" t="s">
        <v>74</v>
      </c>
      <c r="O19" s="6" t="s">
        <v>20</v>
      </c>
      <c r="P19" s="12" t="s">
        <v>75</v>
      </c>
      <c r="Q19" s="12" t="s">
        <v>65</v>
      </c>
    </row>
    <row r="20" spans="1:17" s="3" customFormat="1" ht="23.15" customHeight="1">
      <c r="A20" s="5">
        <v>13</v>
      </c>
      <c r="B20" s="4">
        <v>46128</v>
      </c>
      <c r="C20" s="6" t="s">
        <v>14</v>
      </c>
      <c r="D20" s="4">
        <v>46128</v>
      </c>
      <c r="E20" s="4">
        <v>46128</v>
      </c>
      <c r="F20" s="6" t="s">
        <v>104</v>
      </c>
      <c r="G20" s="6" t="s">
        <v>23</v>
      </c>
      <c r="H20" s="6"/>
      <c r="I20" s="6"/>
      <c r="J20" s="6" t="s">
        <v>9</v>
      </c>
      <c r="K20" s="11">
        <v>45</v>
      </c>
      <c r="L20" s="4" t="s">
        <v>48</v>
      </c>
      <c r="M20" s="6" t="s">
        <v>105</v>
      </c>
      <c r="N20" s="6"/>
      <c r="O20" s="6" t="s">
        <v>106</v>
      </c>
      <c r="P20" s="12" t="s">
        <v>107</v>
      </c>
      <c r="Q20" s="12" t="s">
        <v>53</v>
      </c>
    </row>
    <row r="21" spans="1:17" s="3" customFormat="1" ht="23.15" customHeight="1">
      <c r="A21" s="5">
        <v>14</v>
      </c>
      <c r="B21" s="4">
        <v>46130</v>
      </c>
      <c r="C21" s="6" t="s">
        <v>12</v>
      </c>
      <c r="D21" s="4">
        <v>46130</v>
      </c>
      <c r="E21" s="4">
        <v>46130</v>
      </c>
      <c r="F21" s="6" t="s">
        <v>108</v>
      </c>
      <c r="G21" s="6" t="s">
        <v>29</v>
      </c>
      <c r="H21" s="6"/>
      <c r="I21" s="6"/>
      <c r="J21" s="6" t="s">
        <v>9</v>
      </c>
      <c r="K21" s="11">
        <v>68</v>
      </c>
      <c r="L21" s="4" t="s">
        <v>50</v>
      </c>
      <c r="M21" s="6" t="s">
        <v>73</v>
      </c>
      <c r="N21" s="6" t="s">
        <v>74</v>
      </c>
      <c r="O21" s="6" t="s">
        <v>20</v>
      </c>
      <c r="P21" s="12" t="s">
        <v>109</v>
      </c>
      <c r="Q21" s="12" t="s">
        <v>79</v>
      </c>
    </row>
    <row r="22" spans="1:17" s="3" customFormat="1" ht="23.15" customHeight="1">
      <c r="A22" s="5">
        <v>15</v>
      </c>
      <c r="B22" s="4">
        <v>46147</v>
      </c>
      <c r="C22" s="6" t="s">
        <v>14</v>
      </c>
      <c r="D22" s="4">
        <v>46146</v>
      </c>
      <c r="E22" s="4">
        <v>46147</v>
      </c>
      <c r="F22" s="6" t="s">
        <v>119</v>
      </c>
      <c r="G22" s="6" t="s">
        <v>23</v>
      </c>
      <c r="H22" s="6"/>
      <c r="I22" s="6">
        <v>5</v>
      </c>
      <c r="J22" s="6" t="s">
        <v>9</v>
      </c>
      <c r="K22" s="11">
        <v>73</v>
      </c>
      <c r="L22" s="4" t="s">
        <v>50</v>
      </c>
      <c r="M22" s="6" t="s">
        <v>73</v>
      </c>
      <c r="N22" s="6" t="s">
        <v>120</v>
      </c>
      <c r="O22" s="6" t="s">
        <v>20</v>
      </c>
      <c r="P22" s="12" t="s">
        <v>118</v>
      </c>
      <c r="Q22" s="12" t="s">
        <v>65</v>
      </c>
    </row>
    <row r="23" spans="1:17" s="3" customFormat="1" ht="23.15" customHeight="1">
      <c r="A23" s="5">
        <v>16</v>
      </c>
      <c r="B23" s="45">
        <v>46155</v>
      </c>
      <c r="C23" s="46" t="s">
        <v>15</v>
      </c>
      <c r="D23" s="45">
        <v>46140</v>
      </c>
      <c r="E23" s="45">
        <v>46154</v>
      </c>
      <c r="F23" s="46" t="s">
        <v>122</v>
      </c>
      <c r="G23" s="46" t="s">
        <v>32</v>
      </c>
      <c r="H23" s="46" t="s">
        <v>123</v>
      </c>
      <c r="I23" s="46"/>
      <c r="J23" s="46" t="s">
        <v>9</v>
      </c>
      <c r="K23" s="47">
        <v>32</v>
      </c>
      <c r="L23" s="45" t="s">
        <v>47</v>
      </c>
      <c r="M23" s="46" t="s">
        <v>121</v>
      </c>
      <c r="N23" s="46" t="s">
        <v>124</v>
      </c>
      <c r="O23" s="46" t="s">
        <v>36</v>
      </c>
      <c r="P23" s="48" t="s">
        <v>125</v>
      </c>
      <c r="Q23" s="12"/>
    </row>
    <row r="24" spans="1:17" s="3" customFormat="1" ht="23.15" customHeight="1">
      <c r="A24" s="5">
        <v>17</v>
      </c>
      <c r="B24" s="4">
        <v>46157</v>
      </c>
      <c r="C24" s="6" t="s">
        <v>17</v>
      </c>
      <c r="D24" s="4">
        <v>46157</v>
      </c>
      <c r="E24" s="4">
        <v>46157</v>
      </c>
      <c r="F24" s="6" t="s">
        <v>126</v>
      </c>
      <c r="G24" s="6" t="s">
        <v>29</v>
      </c>
      <c r="H24" s="6"/>
      <c r="I24" s="6"/>
      <c r="J24" s="6" t="s">
        <v>9</v>
      </c>
      <c r="K24" s="11">
        <v>53</v>
      </c>
      <c r="L24" s="4" t="s">
        <v>48</v>
      </c>
      <c r="M24" s="6" t="s">
        <v>127</v>
      </c>
      <c r="N24" s="6" t="s">
        <v>128</v>
      </c>
      <c r="O24" s="6" t="s">
        <v>36</v>
      </c>
      <c r="P24" s="12" t="s">
        <v>129</v>
      </c>
      <c r="Q24" s="12" t="s">
        <v>65</v>
      </c>
    </row>
    <row r="25" spans="1:17" s="3" customFormat="1" ht="23.15" customHeight="1">
      <c r="A25" s="5">
        <v>18</v>
      </c>
      <c r="B25" s="4">
        <v>46160</v>
      </c>
      <c r="C25" s="6" t="s">
        <v>14</v>
      </c>
      <c r="D25" s="4">
        <v>46160</v>
      </c>
      <c r="E25" s="4">
        <v>46160</v>
      </c>
      <c r="F25" s="6" t="s">
        <v>130</v>
      </c>
      <c r="G25" s="6" t="s">
        <v>31</v>
      </c>
      <c r="H25" s="6"/>
      <c r="I25" s="6">
        <v>9</v>
      </c>
      <c r="J25" s="6" t="s">
        <v>9</v>
      </c>
      <c r="K25" s="11">
        <v>53</v>
      </c>
      <c r="L25" s="4" t="s">
        <v>48</v>
      </c>
      <c r="M25" s="6" t="s">
        <v>105</v>
      </c>
      <c r="N25" s="6" t="s">
        <v>132</v>
      </c>
      <c r="O25" s="6" t="s">
        <v>131</v>
      </c>
      <c r="P25" s="12" t="s">
        <v>133</v>
      </c>
      <c r="Q25" s="12" t="s">
        <v>53</v>
      </c>
    </row>
    <row r="26" spans="1:17" s="3" customFormat="1" ht="23.15" customHeight="1">
      <c r="A26" s="5"/>
      <c r="B26" s="4"/>
      <c r="C26" s="6"/>
      <c r="D26" s="4"/>
      <c r="E26" s="4"/>
      <c r="F26" s="6"/>
      <c r="G26" s="6"/>
      <c r="H26" s="6"/>
      <c r="I26" s="6"/>
      <c r="J26" s="6"/>
      <c r="K26" s="11"/>
      <c r="L26" s="4"/>
      <c r="M26" s="6"/>
      <c r="N26" s="6"/>
      <c r="O26" s="6"/>
      <c r="P26" s="12"/>
      <c r="Q26" s="12"/>
    </row>
    <row r="27" spans="1:17" s="3" customFormat="1" ht="23.15" customHeight="1">
      <c r="A27" s="5"/>
      <c r="B27" s="4"/>
      <c r="C27" s="6"/>
      <c r="D27" s="4"/>
      <c r="E27" s="4"/>
      <c r="F27" s="6"/>
      <c r="G27" s="6"/>
      <c r="H27" s="6"/>
      <c r="I27" s="6"/>
      <c r="J27" s="6"/>
      <c r="K27" s="11"/>
      <c r="L27" s="4"/>
      <c r="M27" s="6"/>
      <c r="N27" s="6"/>
      <c r="O27" s="6"/>
      <c r="P27" s="12"/>
      <c r="Q27" s="12"/>
    </row>
    <row r="28" spans="1:17" s="3" customFormat="1" ht="23.15" customHeight="1">
      <c r="A28" s="5"/>
      <c r="B28" s="4"/>
      <c r="C28" s="6"/>
      <c r="D28" s="4"/>
      <c r="E28" s="4"/>
      <c r="F28" s="6"/>
      <c r="G28" s="6"/>
      <c r="H28" s="6"/>
      <c r="I28" s="6"/>
      <c r="J28" s="6"/>
      <c r="K28" s="11"/>
      <c r="L28" s="4"/>
      <c r="M28" s="6"/>
      <c r="N28" s="6"/>
      <c r="O28" s="6"/>
      <c r="P28" s="12"/>
      <c r="Q28" s="12"/>
    </row>
    <row r="29" spans="1:17" s="3" customFormat="1" ht="23.15" customHeight="1">
      <c r="A29" s="5"/>
      <c r="B29" s="4"/>
      <c r="C29" s="6"/>
      <c r="D29" s="4"/>
      <c r="E29" s="4"/>
      <c r="F29" s="6"/>
      <c r="G29" s="6"/>
      <c r="H29" s="6"/>
      <c r="I29" s="6"/>
      <c r="J29" s="6"/>
      <c r="K29" s="11"/>
      <c r="L29" s="4"/>
      <c r="M29" s="6"/>
      <c r="N29" s="6"/>
      <c r="O29" s="6"/>
      <c r="P29" s="12"/>
      <c r="Q29" s="12"/>
    </row>
    <row r="30" spans="1:17" s="3" customFormat="1" ht="23.15" customHeight="1">
      <c r="A30" s="5"/>
      <c r="B30" s="4"/>
      <c r="C30" s="6"/>
      <c r="D30" s="4"/>
      <c r="E30" s="4"/>
      <c r="F30" s="6"/>
      <c r="G30" s="6"/>
      <c r="H30" s="6"/>
      <c r="I30" s="6"/>
      <c r="J30" s="6"/>
      <c r="K30" s="11"/>
      <c r="L30" s="4"/>
      <c r="M30" s="6"/>
      <c r="N30" s="6"/>
      <c r="O30" s="6"/>
      <c r="P30" s="12"/>
      <c r="Q30" s="12"/>
    </row>
    <row r="31" spans="1:17" s="3" customFormat="1" ht="23.15" customHeight="1">
      <c r="A31" s="5"/>
      <c r="B31" s="4"/>
      <c r="C31" s="6"/>
      <c r="D31" s="4"/>
      <c r="E31" s="4"/>
      <c r="F31" s="6"/>
      <c r="G31" s="6"/>
      <c r="H31" s="6"/>
      <c r="I31" s="6"/>
      <c r="J31" s="6"/>
      <c r="K31" s="11"/>
      <c r="L31" s="4"/>
      <c r="M31" s="6"/>
      <c r="N31" s="6"/>
      <c r="O31" s="6"/>
      <c r="P31" s="12"/>
      <c r="Q31" s="12"/>
    </row>
    <row r="32" spans="1:17" s="3" customFormat="1" ht="23.15" customHeight="1">
      <c r="A32" s="5"/>
      <c r="B32" s="4"/>
      <c r="C32" s="6"/>
      <c r="D32" s="4"/>
      <c r="E32" s="4"/>
      <c r="F32" s="6"/>
      <c r="G32" s="6"/>
      <c r="H32" s="6"/>
      <c r="I32" s="6"/>
      <c r="J32" s="6"/>
      <c r="K32" s="11"/>
      <c r="L32" s="4"/>
      <c r="M32" s="6"/>
      <c r="N32" s="6"/>
      <c r="O32" s="6"/>
      <c r="P32" s="12"/>
      <c r="Q32" s="12"/>
    </row>
    <row r="33" spans="1:17" s="3" customFormat="1" ht="23.15" customHeight="1">
      <c r="A33" s="5"/>
      <c r="B33" s="4"/>
      <c r="C33" s="6"/>
      <c r="D33" s="4"/>
      <c r="E33" s="4"/>
      <c r="F33" s="6"/>
      <c r="G33" s="6"/>
      <c r="H33" s="6"/>
      <c r="I33" s="6"/>
      <c r="J33" s="6"/>
      <c r="K33" s="11"/>
      <c r="L33" s="4"/>
      <c r="M33" s="6"/>
      <c r="N33" s="6"/>
      <c r="O33" s="6"/>
      <c r="P33" s="12"/>
      <c r="Q33" s="12"/>
    </row>
    <row r="34" spans="1:17" s="3" customFormat="1" ht="23.15" customHeight="1">
      <c r="A34" s="5"/>
      <c r="B34" s="4"/>
      <c r="C34" s="6"/>
      <c r="D34" s="4"/>
      <c r="E34" s="4"/>
      <c r="F34" s="6"/>
      <c r="G34" s="6"/>
      <c r="H34" s="6"/>
      <c r="I34" s="6"/>
      <c r="J34" s="6"/>
      <c r="K34" s="11"/>
      <c r="L34" s="4"/>
      <c r="M34" s="6"/>
      <c r="N34" s="6"/>
      <c r="O34" s="6"/>
      <c r="P34" s="12"/>
      <c r="Q34" s="12"/>
    </row>
    <row r="35" spans="1:17" s="3" customFormat="1" ht="23.15" customHeight="1">
      <c r="A35" s="5"/>
      <c r="B35" s="4"/>
      <c r="C35" s="6"/>
      <c r="D35" s="4"/>
      <c r="E35" s="4"/>
      <c r="F35" s="6"/>
      <c r="G35" s="6"/>
      <c r="H35" s="6"/>
      <c r="I35" s="6"/>
      <c r="J35" s="6"/>
      <c r="K35" s="11"/>
      <c r="L35" s="4"/>
      <c r="M35" s="6"/>
      <c r="N35" s="6"/>
      <c r="O35" s="6"/>
      <c r="P35" s="12"/>
      <c r="Q35" s="12"/>
    </row>
    <row r="36" spans="1:17" s="3" customFormat="1" ht="23.15" customHeight="1">
      <c r="A36" s="5"/>
      <c r="B36" s="4"/>
      <c r="C36" s="6"/>
      <c r="D36" s="4"/>
      <c r="E36" s="4"/>
      <c r="F36" s="6"/>
      <c r="G36" s="6"/>
      <c r="H36" s="6"/>
      <c r="I36" s="6"/>
      <c r="J36" s="6"/>
      <c r="K36" s="11"/>
      <c r="L36" s="4"/>
      <c r="M36" s="6"/>
      <c r="N36" s="6"/>
      <c r="O36" s="6"/>
      <c r="P36" s="12"/>
      <c r="Q36" s="12"/>
    </row>
    <row r="37" spans="1:17" s="3" customFormat="1" ht="23.15" customHeight="1">
      <c r="A37" s="5"/>
      <c r="B37" s="4"/>
      <c r="C37" s="6"/>
      <c r="D37" s="4"/>
      <c r="E37" s="4"/>
      <c r="F37" s="6"/>
      <c r="G37" s="6"/>
      <c r="H37" s="6"/>
      <c r="I37" s="6"/>
      <c r="J37" s="6"/>
      <c r="K37" s="11"/>
      <c r="L37" s="4"/>
      <c r="M37" s="6"/>
      <c r="N37" s="6"/>
      <c r="O37" s="6"/>
      <c r="P37" s="12"/>
      <c r="Q37" s="12"/>
    </row>
    <row r="38" spans="1:17" s="3" customFormat="1" ht="23.15" customHeight="1">
      <c r="A38" s="5"/>
      <c r="B38" s="4"/>
      <c r="C38" s="6"/>
      <c r="D38" s="4"/>
      <c r="E38" s="4"/>
      <c r="F38" s="6"/>
      <c r="G38" s="6"/>
      <c r="H38" s="6"/>
      <c r="I38" s="6"/>
      <c r="J38" s="6"/>
      <c r="K38" s="11"/>
      <c r="L38" s="4"/>
      <c r="M38" s="6"/>
      <c r="N38" s="6"/>
      <c r="O38" s="6"/>
      <c r="P38" s="12"/>
      <c r="Q38" s="12"/>
    </row>
    <row r="39" spans="1:17" s="3" customFormat="1" ht="23.15" customHeight="1">
      <c r="A39" s="5"/>
      <c r="B39" s="4"/>
      <c r="C39" s="6"/>
      <c r="D39" s="4"/>
      <c r="E39" s="4"/>
      <c r="F39" s="6"/>
      <c r="G39" s="6"/>
      <c r="H39" s="6"/>
      <c r="I39" s="6"/>
      <c r="J39" s="6"/>
      <c r="K39" s="11"/>
      <c r="L39" s="4"/>
      <c r="M39" s="6"/>
      <c r="N39" s="6"/>
      <c r="O39" s="6"/>
      <c r="P39" s="12"/>
      <c r="Q39" s="12"/>
    </row>
    <row r="40" spans="1:17" s="3" customFormat="1" ht="23.15" customHeight="1">
      <c r="A40" s="5"/>
      <c r="B40" s="4"/>
      <c r="C40" s="6"/>
      <c r="D40" s="4"/>
      <c r="E40" s="4"/>
      <c r="F40" s="6"/>
      <c r="G40" s="6"/>
      <c r="H40" s="6"/>
      <c r="I40" s="6"/>
      <c r="J40" s="6"/>
      <c r="K40" s="11"/>
      <c r="L40" s="4"/>
      <c r="M40" s="6"/>
      <c r="N40" s="6"/>
      <c r="O40" s="6"/>
      <c r="P40" s="12"/>
      <c r="Q40" s="12"/>
    </row>
    <row r="41" spans="1:17" s="3" customFormat="1" ht="23.15" customHeight="1">
      <c r="A41" s="5"/>
      <c r="B41" s="4"/>
      <c r="C41" s="6"/>
      <c r="D41" s="4"/>
      <c r="E41" s="4"/>
      <c r="F41" s="6"/>
      <c r="G41" s="6"/>
      <c r="H41" s="6"/>
      <c r="I41" s="6"/>
      <c r="J41" s="6"/>
      <c r="K41" s="11"/>
      <c r="L41" s="4"/>
      <c r="M41" s="6"/>
      <c r="N41" s="6"/>
      <c r="O41" s="6"/>
      <c r="P41" s="12"/>
      <c r="Q41" s="12"/>
    </row>
    <row r="42" spans="1:17" s="3" customFormat="1" ht="23.15" customHeight="1">
      <c r="A42" s="5"/>
      <c r="B42" s="4"/>
      <c r="C42" s="6"/>
      <c r="D42" s="4"/>
      <c r="E42" s="4"/>
      <c r="F42" s="6"/>
      <c r="G42" s="6"/>
      <c r="H42" s="6"/>
      <c r="I42" s="6"/>
      <c r="J42" s="6"/>
      <c r="K42" s="11"/>
      <c r="L42" s="4"/>
      <c r="M42" s="6"/>
      <c r="N42" s="6"/>
      <c r="O42" s="6"/>
      <c r="P42" s="12"/>
      <c r="Q42" s="12"/>
    </row>
    <row r="43" spans="1:17" s="3" customFormat="1" ht="23.15" customHeight="1">
      <c r="A43" s="5"/>
      <c r="B43" s="4"/>
      <c r="C43" s="6"/>
      <c r="D43" s="4"/>
      <c r="E43" s="4"/>
      <c r="F43" s="6"/>
      <c r="G43" s="6"/>
      <c r="H43" s="6"/>
      <c r="I43" s="6"/>
      <c r="J43" s="6"/>
      <c r="K43" s="11"/>
      <c r="L43" s="4"/>
      <c r="M43" s="6"/>
      <c r="N43" s="6"/>
      <c r="O43" s="6"/>
      <c r="P43" s="12"/>
      <c r="Q43" s="12"/>
    </row>
    <row r="44" spans="1:17" s="3" customFormat="1" ht="23.15" customHeight="1">
      <c r="A44" s="5"/>
      <c r="B44" s="4"/>
      <c r="C44" s="6"/>
      <c r="D44" s="4"/>
      <c r="E44" s="4"/>
      <c r="F44" s="6"/>
      <c r="G44" s="6"/>
      <c r="H44" s="6"/>
      <c r="I44" s="6"/>
      <c r="J44" s="6"/>
      <c r="K44" s="11"/>
      <c r="L44" s="4"/>
      <c r="M44" s="6"/>
      <c r="N44" s="6"/>
      <c r="O44" s="6"/>
      <c r="P44" s="12"/>
      <c r="Q44" s="12"/>
    </row>
    <row r="45" spans="1:17" s="3" customFormat="1" ht="23.15" customHeight="1">
      <c r="A45" s="5"/>
      <c r="B45" s="4"/>
      <c r="C45" s="6"/>
      <c r="D45" s="4"/>
      <c r="E45" s="4"/>
      <c r="F45" s="6"/>
      <c r="G45" s="6"/>
      <c r="H45" s="6"/>
      <c r="I45" s="6"/>
      <c r="J45" s="6"/>
      <c r="K45" s="11"/>
      <c r="L45" s="4"/>
      <c r="M45" s="6"/>
      <c r="N45" s="6"/>
      <c r="O45" s="6"/>
      <c r="P45" s="12"/>
      <c r="Q45" s="12"/>
    </row>
    <row r="46" spans="1:17" s="3" customFormat="1" ht="23.15" customHeight="1">
      <c r="A46" s="5"/>
      <c r="B46" s="4"/>
      <c r="C46" s="6"/>
      <c r="D46" s="4"/>
      <c r="E46" s="4"/>
      <c r="F46" s="6"/>
      <c r="G46" s="6"/>
      <c r="H46" s="6"/>
      <c r="I46" s="6"/>
      <c r="J46" s="6"/>
      <c r="K46" s="11"/>
      <c r="L46" s="4"/>
      <c r="M46" s="6"/>
      <c r="N46" s="6"/>
      <c r="O46" s="6"/>
      <c r="P46" s="12"/>
      <c r="Q46" s="12"/>
    </row>
    <row r="47" spans="1:17" s="3" customFormat="1" ht="23.15" customHeight="1">
      <c r="A47" s="5"/>
      <c r="B47" s="4"/>
      <c r="C47" s="6"/>
      <c r="D47" s="4"/>
      <c r="E47" s="4"/>
      <c r="F47" s="6"/>
      <c r="G47" s="6"/>
      <c r="H47" s="6"/>
      <c r="I47" s="6"/>
      <c r="J47" s="6"/>
      <c r="K47" s="11"/>
      <c r="L47" s="4"/>
      <c r="M47" s="6"/>
      <c r="N47" s="6"/>
      <c r="O47" s="6"/>
      <c r="P47" s="12"/>
      <c r="Q47" s="12"/>
    </row>
    <row r="48" spans="1:17" s="3" customFormat="1" ht="23.15" customHeight="1">
      <c r="A48" s="5"/>
      <c r="B48" s="4"/>
      <c r="C48" s="6"/>
      <c r="D48" s="4"/>
      <c r="E48" s="4"/>
      <c r="F48" s="6"/>
      <c r="G48" s="6"/>
      <c r="H48" s="6"/>
      <c r="I48" s="6"/>
      <c r="J48" s="6"/>
      <c r="K48" s="11"/>
      <c r="L48" s="4"/>
      <c r="M48" s="6"/>
      <c r="N48" s="6"/>
      <c r="O48" s="6"/>
      <c r="P48" s="12"/>
      <c r="Q48" s="12"/>
    </row>
    <row r="49" spans="1:17" s="3" customFormat="1" ht="23.15" customHeight="1">
      <c r="A49" s="5"/>
      <c r="B49" s="4"/>
      <c r="C49" s="6"/>
      <c r="D49" s="4"/>
      <c r="E49" s="4"/>
      <c r="F49" s="6"/>
      <c r="G49" s="6"/>
      <c r="H49" s="6"/>
      <c r="I49" s="6"/>
      <c r="J49" s="6"/>
      <c r="K49" s="11"/>
      <c r="L49" s="4"/>
      <c r="M49" s="6"/>
      <c r="N49" s="6"/>
      <c r="O49" s="6"/>
      <c r="P49" s="12"/>
      <c r="Q49" s="12"/>
    </row>
    <row r="50" spans="1:17" s="3" customFormat="1" ht="23.15" customHeight="1">
      <c r="A50" s="5"/>
      <c r="B50" s="4"/>
      <c r="C50" s="6"/>
      <c r="D50" s="4"/>
      <c r="E50" s="4"/>
      <c r="F50" s="6"/>
      <c r="G50" s="6"/>
      <c r="H50" s="6"/>
      <c r="I50" s="6"/>
      <c r="J50" s="6"/>
      <c r="K50" s="11"/>
      <c r="L50" s="4"/>
      <c r="M50" s="6"/>
      <c r="N50" s="6"/>
      <c r="O50" s="6"/>
      <c r="P50" s="12"/>
      <c r="Q50" s="12"/>
    </row>
    <row r="51" spans="1:17" s="3" customFormat="1" ht="23.15" customHeight="1">
      <c r="A51" s="5"/>
      <c r="B51" s="4"/>
      <c r="C51" s="6"/>
      <c r="D51" s="4"/>
      <c r="E51" s="4"/>
      <c r="F51" s="6"/>
      <c r="G51" s="6"/>
      <c r="H51" s="6"/>
      <c r="I51" s="6"/>
      <c r="J51" s="6"/>
      <c r="K51" s="11"/>
      <c r="L51" s="4"/>
      <c r="M51" s="6"/>
      <c r="N51" s="6"/>
      <c r="O51" s="6"/>
      <c r="P51" s="12"/>
      <c r="Q51" s="12"/>
    </row>
    <row r="52" spans="1:17" s="3" customFormat="1" ht="23.15" customHeight="1">
      <c r="A52" s="5"/>
      <c r="B52" s="4"/>
      <c r="C52" s="6"/>
      <c r="D52" s="4"/>
      <c r="E52" s="4"/>
      <c r="F52" s="6"/>
      <c r="G52" s="6"/>
      <c r="H52" s="6"/>
      <c r="I52" s="6"/>
      <c r="J52" s="6"/>
      <c r="K52" s="11"/>
      <c r="L52" s="4"/>
      <c r="M52" s="6"/>
      <c r="N52" s="6"/>
      <c r="O52" s="6"/>
      <c r="P52" s="12"/>
      <c r="Q52" s="12"/>
    </row>
    <row r="53" spans="1:17" s="3" customFormat="1" ht="23.15" customHeight="1">
      <c r="A53" s="5"/>
      <c r="B53" s="4"/>
      <c r="C53" s="6"/>
      <c r="D53" s="4"/>
      <c r="E53" s="4"/>
      <c r="F53" s="6"/>
      <c r="G53" s="6"/>
      <c r="H53" s="6"/>
      <c r="I53" s="6"/>
      <c r="J53" s="6"/>
      <c r="K53" s="11"/>
      <c r="L53" s="4"/>
      <c r="M53" s="6"/>
      <c r="N53" s="6"/>
      <c r="O53" s="6"/>
      <c r="P53" s="12"/>
      <c r="Q53" s="12"/>
    </row>
    <row r="54" spans="1:17" s="3" customFormat="1" ht="23.15" customHeight="1">
      <c r="A54" s="5"/>
      <c r="B54" s="4"/>
      <c r="C54" s="6"/>
      <c r="D54" s="4"/>
      <c r="E54" s="4"/>
      <c r="F54" s="6"/>
      <c r="G54" s="6"/>
      <c r="H54" s="6"/>
      <c r="I54" s="6"/>
      <c r="J54" s="6"/>
      <c r="K54" s="11"/>
      <c r="L54" s="4"/>
      <c r="M54" s="6"/>
      <c r="N54" s="6"/>
      <c r="O54" s="6"/>
      <c r="P54" s="12"/>
      <c r="Q54" s="12"/>
    </row>
    <row r="55" spans="1:17" s="3" customFormat="1" ht="23.15" customHeight="1">
      <c r="A55" s="5"/>
      <c r="B55" s="4"/>
      <c r="C55" s="6"/>
      <c r="D55" s="4"/>
      <c r="E55" s="4"/>
      <c r="F55" s="6"/>
      <c r="G55" s="6"/>
      <c r="H55" s="6"/>
      <c r="I55" s="6"/>
      <c r="J55" s="6"/>
      <c r="K55" s="11"/>
      <c r="L55" s="4"/>
      <c r="M55" s="6"/>
      <c r="N55" s="6"/>
      <c r="O55" s="6"/>
      <c r="P55" s="12"/>
      <c r="Q55" s="12"/>
    </row>
    <row r="56" spans="1:17" s="3" customFormat="1" ht="23.15" customHeight="1">
      <c r="A56" s="5"/>
      <c r="B56" s="4"/>
      <c r="C56" s="6"/>
      <c r="D56" s="4"/>
      <c r="E56" s="4"/>
      <c r="F56" s="6"/>
      <c r="G56" s="6"/>
      <c r="H56" s="6"/>
      <c r="I56" s="6"/>
      <c r="J56" s="6"/>
      <c r="K56" s="11"/>
      <c r="L56" s="4"/>
      <c r="M56" s="6"/>
      <c r="N56" s="6"/>
      <c r="O56" s="6"/>
      <c r="P56" s="12"/>
      <c r="Q56" s="12"/>
    </row>
    <row r="57" spans="1:17" s="3" customFormat="1" ht="23.15" customHeight="1">
      <c r="A57" s="5"/>
      <c r="B57" s="4"/>
      <c r="C57" s="6"/>
      <c r="D57" s="4"/>
      <c r="E57" s="4"/>
      <c r="F57" s="6"/>
      <c r="G57" s="6"/>
      <c r="H57" s="6"/>
      <c r="I57" s="6"/>
      <c r="J57" s="6"/>
      <c r="K57" s="11"/>
      <c r="L57" s="4"/>
      <c r="M57" s="6"/>
      <c r="N57" s="6"/>
      <c r="O57" s="6"/>
      <c r="P57" s="12"/>
      <c r="Q57" s="12"/>
    </row>
    <row r="58" spans="1:17" s="3" customFormat="1" ht="23.15" customHeight="1">
      <c r="A58" s="5"/>
      <c r="B58" s="4"/>
      <c r="C58" s="6"/>
      <c r="D58" s="4"/>
      <c r="E58" s="4"/>
      <c r="F58" s="6"/>
      <c r="G58" s="6"/>
      <c r="H58" s="6"/>
      <c r="I58" s="6"/>
      <c r="J58" s="6"/>
      <c r="K58" s="11"/>
      <c r="L58" s="4"/>
      <c r="M58" s="6"/>
      <c r="N58" s="6"/>
      <c r="O58" s="6"/>
      <c r="P58" s="12"/>
      <c r="Q58" s="12"/>
    </row>
    <row r="59" spans="1:17" s="3" customFormat="1" ht="23.15" customHeight="1">
      <c r="A59" s="5"/>
      <c r="B59" s="4"/>
      <c r="C59" s="6"/>
      <c r="D59" s="4"/>
      <c r="E59" s="4"/>
      <c r="F59" s="6"/>
      <c r="G59" s="6"/>
      <c r="H59" s="6"/>
      <c r="I59" s="6"/>
      <c r="J59" s="6"/>
      <c r="K59" s="11"/>
      <c r="L59" s="4"/>
      <c r="M59" s="6"/>
      <c r="N59" s="6"/>
      <c r="O59" s="6"/>
      <c r="P59" s="12"/>
      <c r="Q59" s="12"/>
    </row>
    <row r="60" spans="1:17" s="3" customFormat="1" ht="23.15" customHeight="1">
      <c r="A60" s="5"/>
      <c r="B60" s="4"/>
      <c r="C60" s="6"/>
      <c r="D60" s="4"/>
      <c r="E60" s="4"/>
      <c r="F60" s="6"/>
      <c r="G60" s="6"/>
      <c r="H60" s="6"/>
      <c r="I60" s="6"/>
      <c r="J60" s="6"/>
      <c r="K60" s="11"/>
      <c r="L60" s="4"/>
      <c r="M60" s="6"/>
      <c r="N60" s="6"/>
      <c r="O60" s="6"/>
      <c r="P60" s="12"/>
      <c r="Q60" s="12"/>
    </row>
    <row r="61" spans="1:17" s="3" customFormat="1" ht="23.15" customHeight="1">
      <c r="A61" s="5"/>
      <c r="B61" s="4"/>
      <c r="C61" s="6"/>
      <c r="D61" s="4"/>
      <c r="E61" s="4"/>
      <c r="F61" s="6"/>
      <c r="G61" s="6"/>
      <c r="H61" s="6"/>
      <c r="I61" s="6"/>
      <c r="J61" s="6"/>
      <c r="K61" s="11"/>
      <c r="L61" s="4"/>
      <c r="M61" s="6"/>
      <c r="N61" s="6"/>
      <c r="O61" s="6"/>
      <c r="P61" s="12"/>
      <c r="Q61" s="12"/>
    </row>
    <row r="62" spans="1:17" s="3" customFormat="1" ht="23.15" customHeight="1">
      <c r="A62" s="5"/>
      <c r="B62" s="4"/>
      <c r="C62" s="6"/>
      <c r="D62" s="4"/>
      <c r="E62" s="4"/>
      <c r="F62" s="6"/>
      <c r="G62" s="6"/>
      <c r="H62" s="6"/>
      <c r="I62" s="6"/>
      <c r="J62" s="6"/>
      <c r="K62" s="11"/>
      <c r="L62" s="4"/>
      <c r="M62" s="6"/>
      <c r="N62" s="6"/>
      <c r="O62" s="6"/>
      <c r="P62" s="12"/>
      <c r="Q62" s="12"/>
    </row>
    <row r="63" spans="1:17" s="3" customFormat="1" ht="23.15" customHeight="1">
      <c r="A63" s="5"/>
      <c r="B63" s="4"/>
      <c r="C63" s="6"/>
      <c r="D63" s="4"/>
      <c r="E63" s="4"/>
      <c r="F63" s="6"/>
      <c r="G63" s="6"/>
      <c r="H63" s="6"/>
      <c r="I63" s="6"/>
      <c r="J63" s="6"/>
      <c r="K63" s="11"/>
      <c r="L63" s="4"/>
      <c r="M63" s="6"/>
      <c r="N63" s="6"/>
      <c r="O63" s="6"/>
      <c r="P63" s="12"/>
      <c r="Q63" s="12"/>
    </row>
    <row r="64" spans="1:17" s="3" customFormat="1" ht="23.15" customHeight="1">
      <c r="A64" s="5"/>
      <c r="B64" s="4"/>
      <c r="C64" s="6"/>
      <c r="D64" s="4"/>
      <c r="E64" s="4"/>
      <c r="F64" s="6"/>
      <c r="G64" s="6"/>
      <c r="H64" s="6"/>
      <c r="I64" s="6"/>
      <c r="J64" s="6"/>
      <c r="K64" s="11"/>
      <c r="L64" s="4"/>
      <c r="M64" s="6"/>
      <c r="N64" s="6"/>
      <c r="O64" s="6"/>
      <c r="P64" s="12"/>
      <c r="Q64" s="12"/>
    </row>
    <row r="65" spans="1:17" s="3" customFormat="1" ht="23.15" customHeight="1">
      <c r="A65" s="5"/>
      <c r="B65" s="4"/>
      <c r="C65" s="6"/>
      <c r="D65" s="4"/>
      <c r="E65" s="4"/>
      <c r="F65" s="6"/>
      <c r="G65" s="6"/>
      <c r="H65" s="6"/>
      <c r="I65" s="6"/>
      <c r="J65" s="6"/>
      <c r="K65" s="11"/>
      <c r="L65" s="4"/>
      <c r="M65" s="6"/>
      <c r="N65" s="6"/>
      <c r="O65" s="6"/>
      <c r="P65" s="12"/>
      <c r="Q65" s="12"/>
    </row>
    <row r="66" spans="1:17" s="3" customFormat="1" ht="23.15" customHeight="1">
      <c r="A66" s="5"/>
      <c r="B66" s="4"/>
      <c r="C66" s="6"/>
      <c r="D66" s="4"/>
      <c r="E66" s="4"/>
      <c r="F66" s="6"/>
      <c r="G66" s="6"/>
      <c r="H66" s="6"/>
      <c r="I66" s="6"/>
      <c r="J66" s="6"/>
      <c r="K66" s="11"/>
      <c r="L66" s="4"/>
      <c r="M66" s="6"/>
      <c r="N66" s="6"/>
      <c r="O66" s="6"/>
      <c r="P66" s="12"/>
      <c r="Q66" s="12"/>
    </row>
    <row r="67" spans="1:17" s="3" customFormat="1" ht="23.15" customHeight="1">
      <c r="A67" s="5"/>
      <c r="B67" s="4"/>
      <c r="C67" s="6"/>
      <c r="D67" s="4"/>
      <c r="E67" s="4"/>
      <c r="F67" s="6"/>
      <c r="G67" s="6"/>
      <c r="H67" s="6"/>
      <c r="I67" s="6"/>
      <c r="J67" s="6"/>
      <c r="K67" s="11"/>
      <c r="L67" s="4"/>
      <c r="M67" s="6"/>
      <c r="N67" s="6"/>
      <c r="O67" s="6"/>
      <c r="P67" s="12"/>
      <c r="Q67" s="12"/>
    </row>
    <row r="68" spans="1:17" s="3" customFormat="1" ht="23.15" customHeight="1">
      <c r="A68" s="5"/>
      <c r="B68" s="4"/>
      <c r="C68" s="6"/>
      <c r="D68" s="4"/>
      <c r="E68" s="4"/>
      <c r="F68" s="6"/>
      <c r="G68" s="6"/>
      <c r="H68" s="6"/>
      <c r="I68" s="6"/>
      <c r="J68" s="6"/>
      <c r="K68" s="11"/>
      <c r="L68" s="4"/>
      <c r="M68" s="6"/>
      <c r="N68" s="6"/>
      <c r="O68" s="6"/>
      <c r="P68" s="12"/>
      <c r="Q68" s="12"/>
    </row>
    <row r="69" spans="1:17" s="3" customFormat="1" ht="23.15" customHeight="1">
      <c r="A69" s="5"/>
      <c r="B69" s="4"/>
      <c r="C69" s="6"/>
      <c r="D69" s="4"/>
      <c r="E69" s="4"/>
      <c r="F69" s="6"/>
      <c r="G69" s="6"/>
      <c r="H69" s="6"/>
      <c r="I69" s="6"/>
      <c r="J69" s="6"/>
      <c r="K69" s="11"/>
      <c r="L69" s="4"/>
      <c r="M69" s="6"/>
      <c r="N69" s="6"/>
      <c r="O69" s="6"/>
      <c r="P69" s="12"/>
      <c r="Q69" s="12"/>
    </row>
    <row r="70" spans="1:17" s="3" customFormat="1" ht="23.15" customHeight="1">
      <c r="A70" s="5"/>
      <c r="B70" s="4"/>
      <c r="C70" s="6"/>
      <c r="D70" s="4"/>
      <c r="E70" s="4"/>
      <c r="F70" s="6"/>
      <c r="G70" s="6"/>
      <c r="H70" s="6"/>
      <c r="I70" s="6"/>
      <c r="J70" s="6"/>
      <c r="K70" s="11"/>
      <c r="L70" s="4"/>
      <c r="M70" s="6"/>
      <c r="N70" s="6"/>
      <c r="O70" s="6"/>
      <c r="P70" s="12"/>
      <c r="Q70" s="12"/>
    </row>
    <row r="71" spans="1:17" s="3" customFormat="1" ht="23.15" customHeight="1">
      <c r="A71" s="5"/>
      <c r="B71" s="4"/>
      <c r="C71" s="6"/>
      <c r="D71" s="4"/>
      <c r="E71" s="4"/>
      <c r="F71" s="6"/>
      <c r="G71" s="6"/>
      <c r="H71" s="6"/>
      <c r="I71" s="6"/>
      <c r="J71" s="6"/>
      <c r="K71" s="11"/>
      <c r="L71" s="4"/>
      <c r="M71" s="6"/>
      <c r="N71" s="6"/>
      <c r="O71" s="6"/>
      <c r="P71" s="12"/>
      <c r="Q71" s="12"/>
    </row>
    <row r="72" spans="1:17" s="3" customFormat="1" ht="23.15" customHeight="1">
      <c r="A72" s="5"/>
      <c r="B72" s="4"/>
      <c r="C72" s="6"/>
      <c r="D72" s="4"/>
      <c r="E72" s="4"/>
      <c r="F72" s="6"/>
      <c r="G72" s="6"/>
      <c r="H72" s="6"/>
      <c r="I72" s="6"/>
      <c r="J72" s="6"/>
      <c r="K72" s="11"/>
      <c r="L72" s="4"/>
      <c r="M72" s="6"/>
      <c r="N72" s="6"/>
      <c r="O72" s="6"/>
      <c r="P72" s="12"/>
      <c r="Q72" s="12"/>
    </row>
    <row r="73" spans="1:17" s="3" customFormat="1" ht="23.15" customHeight="1">
      <c r="A73" s="5"/>
      <c r="B73" s="4"/>
      <c r="C73" s="6"/>
      <c r="D73" s="4"/>
      <c r="E73" s="4"/>
      <c r="F73" s="6"/>
      <c r="G73" s="6"/>
      <c r="H73" s="6"/>
      <c r="I73" s="6"/>
      <c r="J73" s="6"/>
      <c r="K73" s="11"/>
      <c r="L73" s="4"/>
      <c r="M73" s="6"/>
      <c r="N73" s="6"/>
      <c r="O73" s="6"/>
      <c r="P73" s="12"/>
      <c r="Q73" s="12"/>
    </row>
    <row r="74" spans="1:17" s="3" customFormat="1" ht="23.15" customHeight="1">
      <c r="A74" s="5"/>
      <c r="B74" s="4"/>
      <c r="C74" s="6"/>
      <c r="D74" s="4"/>
      <c r="E74" s="4"/>
      <c r="F74" s="6"/>
      <c r="G74" s="6"/>
      <c r="H74" s="6"/>
      <c r="I74" s="6"/>
      <c r="J74" s="6"/>
      <c r="K74" s="11"/>
      <c r="L74" s="4"/>
      <c r="M74" s="6"/>
      <c r="N74" s="6"/>
      <c r="O74" s="6"/>
      <c r="P74" s="12"/>
      <c r="Q74" s="12"/>
    </row>
    <row r="75" spans="1:17" s="3" customFormat="1" ht="23.15" customHeight="1">
      <c r="A75" s="5"/>
      <c r="B75" s="4"/>
      <c r="C75" s="6"/>
      <c r="D75" s="4"/>
      <c r="E75" s="4"/>
      <c r="F75" s="6"/>
      <c r="G75" s="6"/>
      <c r="H75" s="6"/>
      <c r="I75" s="6"/>
      <c r="J75" s="6"/>
      <c r="K75" s="11"/>
      <c r="L75" s="4"/>
      <c r="M75" s="6"/>
      <c r="N75" s="6"/>
      <c r="O75" s="6"/>
      <c r="P75" s="12"/>
      <c r="Q75" s="12"/>
    </row>
    <row r="76" spans="1:17" s="3" customFormat="1" ht="23.15" customHeight="1">
      <c r="A76" s="5"/>
      <c r="B76" s="4"/>
      <c r="C76" s="6"/>
      <c r="D76" s="4"/>
      <c r="E76" s="4"/>
      <c r="F76" s="6"/>
      <c r="G76" s="6"/>
      <c r="H76" s="6"/>
      <c r="I76" s="6"/>
      <c r="J76" s="6"/>
      <c r="K76" s="11"/>
      <c r="L76" s="4"/>
      <c r="M76" s="6"/>
      <c r="N76" s="6"/>
      <c r="O76" s="6"/>
      <c r="P76" s="12"/>
      <c r="Q76" s="12"/>
    </row>
    <row r="77" spans="1:17" s="3" customFormat="1" ht="23.15" customHeight="1">
      <c r="A77" s="5"/>
      <c r="B77" s="4"/>
      <c r="C77" s="6"/>
      <c r="D77" s="4"/>
      <c r="E77" s="4"/>
      <c r="F77" s="6"/>
      <c r="G77" s="6"/>
      <c r="H77" s="6"/>
      <c r="I77" s="6"/>
      <c r="J77" s="6"/>
      <c r="K77" s="11"/>
      <c r="L77" s="4"/>
      <c r="M77" s="6"/>
      <c r="N77" s="6"/>
      <c r="O77" s="6"/>
      <c r="P77" s="12"/>
      <c r="Q77" s="12"/>
    </row>
    <row r="78" spans="1:17" s="3" customFormat="1" ht="23.15" customHeight="1">
      <c r="A78" s="5"/>
      <c r="B78" s="4"/>
      <c r="C78" s="6"/>
      <c r="D78" s="4"/>
      <c r="E78" s="4"/>
      <c r="F78" s="6"/>
      <c r="G78" s="6"/>
      <c r="H78" s="6"/>
      <c r="I78" s="6"/>
      <c r="J78" s="6"/>
      <c r="K78" s="11"/>
      <c r="L78" s="4"/>
      <c r="M78" s="6"/>
      <c r="N78" s="6"/>
      <c r="O78" s="6"/>
      <c r="P78" s="12"/>
      <c r="Q78" s="12"/>
    </row>
    <row r="79" spans="1:17" s="3" customFormat="1" ht="23.15" customHeight="1">
      <c r="A79" s="5"/>
      <c r="B79" s="4"/>
      <c r="C79" s="6"/>
      <c r="D79" s="4"/>
      <c r="E79" s="4"/>
      <c r="F79" s="6"/>
      <c r="G79" s="6"/>
      <c r="H79" s="6"/>
      <c r="I79" s="6"/>
      <c r="J79" s="6"/>
      <c r="K79" s="11"/>
      <c r="L79" s="4"/>
      <c r="M79" s="6"/>
      <c r="N79" s="6"/>
      <c r="O79" s="6"/>
      <c r="P79" s="12"/>
      <c r="Q79" s="12"/>
    </row>
    <row r="80" spans="1:17" s="3" customFormat="1" ht="23.15" customHeight="1">
      <c r="A80" s="5"/>
      <c r="B80" s="4"/>
      <c r="C80" s="6"/>
      <c r="D80" s="4"/>
      <c r="E80" s="4"/>
      <c r="F80" s="6"/>
      <c r="G80" s="6"/>
      <c r="H80" s="6"/>
      <c r="I80" s="6"/>
      <c r="J80" s="6"/>
      <c r="K80" s="11"/>
      <c r="L80" s="4"/>
      <c r="M80" s="6"/>
      <c r="N80" s="6"/>
      <c r="O80" s="6"/>
      <c r="P80" s="12"/>
      <c r="Q80" s="12"/>
    </row>
    <row r="81" spans="1:17" s="3" customFormat="1" ht="23.15" customHeight="1">
      <c r="A81" s="5"/>
      <c r="B81" s="4"/>
      <c r="C81" s="6"/>
      <c r="D81" s="4"/>
      <c r="E81" s="4"/>
      <c r="F81" s="6"/>
      <c r="G81" s="6"/>
      <c r="H81" s="6"/>
      <c r="I81" s="6"/>
      <c r="J81" s="6"/>
      <c r="K81" s="11"/>
      <c r="L81" s="4"/>
      <c r="M81" s="6"/>
      <c r="N81" s="6"/>
      <c r="O81" s="6"/>
      <c r="P81" s="12"/>
      <c r="Q81" s="12"/>
    </row>
    <row r="82" spans="1:17" s="3" customFormat="1" ht="23.15" customHeight="1">
      <c r="A82" s="5"/>
      <c r="B82" s="4"/>
      <c r="C82" s="6"/>
      <c r="D82" s="4"/>
      <c r="E82" s="4"/>
      <c r="F82" s="6"/>
      <c r="G82" s="6"/>
      <c r="H82" s="6"/>
      <c r="I82" s="6"/>
      <c r="J82" s="6"/>
      <c r="K82" s="11"/>
      <c r="L82" s="4"/>
      <c r="M82" s="6"/>
      <c r="N82" s="6"/>
      <c r="O82" s="6"/>
      <c r="P82" s="12"/>
      <c r="Q82" s="12"/>
    </row>
    <row r="83" spans="1:17" s="3" customFormat="1" ht="23.15" customHeight="1">
      <c r="A83" s="5"/>
      <c r="B83" s="4"/>
      <c r="C83" s="6"/>
      <c r="D83" s="4"/>
      <c r="E83" s="4"/>
      <c r="F83" s="6"/>
      <c r="G83" s="6"/>
      <c r="H83" s="6"/>
      <c r="I83" s="6"/>
      <c r="J83" s="6"/>
      <c r="K83" s="11"/>
      <c r="L83" s="4"/>
      <c r="M83" s="6"/>
      <c r="N83" s="6"/>
      <c r="O83" s="6"/>
      <c r="P83" s="12"/>
      <c r="Q83" s="12"/>
    </row>
    <row r="84" spans="1:17" s="3" customFormat="1" ht="23.15" customHeight="1">
      <c r="A84" s="5"/>
      <c r="B84" s="4"/>
      <c r="C84" s="6"/>
      <c r="D84" s="4"/>
      <c r="E84" s="4"/>
      <c r="F84" s="6"/>
      <c r="G84" s="6"/>
      <c r="H84" s="6"/>
      <c r="I84" s="6"/>
      <c r="J84" s="6"/>
      <c r="K84" s="11"/>
      <c r="L84" s="4"/>
      <c r="M84" s="6"/>
      <c r="N84" s="6"/>
      <c r="O84" s="6"/>
      <c r="P84" s="12"/>
      <c r="Q84" s="12"/>
    </row>
    <row r="85" spans="1:17" s="3" customFormat="1" ht="23.15" customHeight="1">
      <c r="A85" s="5"/>
      <c r="B85" s="4"/>
      <c r="C85" s="6"/>
      <c r="D85" s="4"/>
      <c r="E85" s="4"/>
      <c r="F85" s="6"/>
      <c r="G85" s="6"/>
      <c r="H85" s="6"/>
      <c r="I85" s="6"/>
      <c r="J85" s="6"/>
      <c r="K85" s="11"/>
      <c r="L85" s="4"/>
      <c r="M85" s="6"/>
      <c r="N85" s="6"/>
      <c r="O85" s="6"/>
      <c r="P85" s="12"/>
      <c r="Q85" s="12"/>
    </row>
    <row r="86" spans="1:17" s="3" customFormat="1" ht="23.15" customHeight="1">
      <c r="A86" s="5"/>
      <c r="B86" s="4"/>
      <c r="C86" s="6"/>
      <c r="D86" s="4"/>
      <c r="E86" s="4"/>
      <c r="F86" s="6"/>
      <c r="G86" s="6"/>
      <c r="H86" s="6"/>
      <c r="I86" s="6"/>
      <c r="J86" s="6"/>
      <c r="K86" s="11"/>
      <c r="L86" s="4"/>
      <c r="M86" s="6"/>
      <c r="N86" s="6"/>
      <c r="O86" s="6"/>
      <c r="P86" s="12"/>
      <c r="Q86" s="12"/>
    </row>
    <row r="87" spans="1:17" s="3" customFormat="1" ht="23.15" customHeight="1">
      <c r="A87" s="5"/>
      <c r="B87" s="4"/>
      <c r="C87" s="6"/>
      <c r="D87" s="4"/>
      <c r="E87" s="4"/>
      <c r="F87" s="6"/>
      <c r="G87" s="6"/>
      <c r="H87" s="6"/>
      <c r="I87" s="6"/>
      <c r="J87" s="6"/>
      <c r="K87" s="11"/>
      <c r="L87" s="4"/>
      <c r="M87" s="6"/>
      <c r="N87" s="6"/>
      <c r="O87" s="6"/>
      <c r="P87" s="12"/>
      <c r="Q87" s="12"/>
    </row>
    <row r="88" spans="1:17" s="3" customFormat="1" ht="23.15" customHeight="1">
      <c r="A88" s="5"/>
      <c r="B88" s="4"/>
      <c r="C88" s="6"/>
      <c r="D88" s="4"/>
      <c r="E88" s="4"/>
      <c r="F88" s="6"/>
      <c r="G88" s="6"/>
      <c r="H88" s="6"/>
      <c r="I88" s="6"/>
      <c r="J88" s="6"/>
      <c r="K88" s="11"/>
      <c r="L88" s="4"/>
      <c r="M88" s="6"/>
      <c r="N88" s="6"/>
      <c r="O88" s="6"/>
      <c r="P88" s="12"/>
      <c r="Q88" s="12"/>
    </row>
    <row r="89" spans="1:17" s="3" customFormat="1" ht="23.15" customHeight="1">
      <c r="A89" s="5"/>
      <c r="B89" s="4"/>
      <c r="C89" s="6"/>
      <c r="D89" s="4"/>
      <c r="E89" s="4"/>
      <c r="F89" s="6"/>
      <c r="G89" s="6"/>
      <c r="H89" s="6"/>
      <c r="I89" s="6"/>
      <c r="J89" s="6"/>
      <c r="K89" s="11"/>
      <c r="L89" s="4"/>
      <c r="M89" s="6"/>
      <c r="N89" s="6"/>
      <c r="O89" s="6"/>
      <c r="P89" s="12"/>
      <c r="Q89" s="12"/>
    </row>
    <row r="90" spans="1:17" s="3" customFormat="1" ht="23.15" customHeight="1">
      <c r="A90" s="5"/>
      <c r="B90" s="4"/>
      <c r="C90" s="6"/>
      <c r="D90" s="4"/>
      <c r="E90" s="4"/>
      <c r="F90" s="6"/>
      <c r="G90" s="6"/>
      <c r="H90" s="6"/>
      <c r="I90" s="6"/>
      <c r="J90" s="6"/>
      <c r="K90" s="11"/>
      <c r="L90" s="4"/>
      <c r="M90" s="6"/>
      <c r="N90" s="6"/>
      <c r="O90" s="6"/>
      <c r="P90" s="12"/>
      <c r="Q90" s="12"/>
    </row>
    <row r="91" spans="1:17" s="3" customFormat="1" ht="23.15" customHeight="1">
      <c r="A91" s="5"/>
      <c r="B91" s="4"/>
      <c r="C91" s="6"/>
      <c r="D91" s="4"/>
      <c r="E91" s="4"/>
      <c r="F91" s="6"/>
      <c r="G91" s="6"/>
      <c r="H91" s="6"/>
      <c r="I91" s="6"/>
      <c r="J91" s="6"/>
      <c r="K91" s="11"/>
      <c r="L91" s="4"/>
      <c r="M91" s="6"/>
      <c r="N91" s="6"/>
      <c r="O91" s="6"/>
      <c r="P91" s="12"/>
      <c r="Q91" s="12"/>
    </row>
    <row r="92" spans="1:17" s="3" customFormat="1" ht="23.15" customHeight="1">
      <c r="A92" s="5"/>
      <c r="B92" s="4"/>
      <c r="C92" s="6"/>
      <c r="D92" s="4"/>
      <c r="E92" s="4"/>
      <c r="F92" s="6"/>
      <c r="G92" s="6"/>
      <c r="H92" s="6"/>
      <c r="I92" s="6"/>
      <c r="J92" s="6"/>
      <c r="K92" s="11"/>
      <c r="L92" s="4"/>
      <c r="M92" s="6"/>
      <c r="N92" s="6"/>
      <c r="O92" s="6"/>
      <c r="P92" s="12"/>
      <c r="Q92" s="12"/>
    </row>
    <row r="93" spans="1:17" s="3" customFormat="1" ht="23.15" customHeight="1">
      <c r="A93" s="5"/>
      <c r="B93" s="4"/>
      <c r="C93" s="6"/>
      <c r="D93" s="4"/>
      <c r="E93" s="4"/>
      <c r="F93" s="6"/>
      <c r="G93" s="6"/>
      <c r="H93" s="6"/>
      <c r="I93" s="6"/>
      <c r="J93" s="6"/>
      <c r="K93" s="11"/>
      <c r="L93" s="4"/>
      <c r="M93" s="6"/>
      <c r="N93" s="6"/>
      <c r="O93" s="6"/>
      <c r="P93" s="12"/>
      <c r="Q93" s="12"/>
    </row>
    <row r="94" spans="1:17" s="3" customFormat="1" ht="23.15" customHeight="1">
      <c r="A94" s="5"/>
      <c r="B94" s="4"/>
      <c r="C94" s="6"/>
      <c r="D94" s="4"/>
      <c r="E94" s="4"/>
      <c r="F94" s="6"/>
      <c r="G94" s="6"/>
      <c r="H94" s="6"/>
      <c r="I94" s="6"/>
      <c r="J94" s="6"/>
      <c r="K94" s="11"/>
      <c r="L94" s="4"/>
      <c r="M94" s="6"/>
      <c r="N94" s="6"/>
      <c r="O94" s="6"/>
      <c r="P94" s="12"/>
      <c r="Q94" s="12"/>
    </row>
    <row r="95" spans="1:17" s="3" customFormat="1" ht="23.15" customHeight="1">
      <c r="A95" s="5"/>
      <c r="B95" s="4"/>
      <c r="C95" s="6"/>
      <c r="D95" s="4"/>
      <c r="E95" s="4"/>
      <c r="F95" s="6"/>
      <c r="G95" s="6"/>
      <c r="H95" s="6"/>
      <c r="I95" s="6"/>
      <c r="J95" s="6"/>
      <c r="K95" s="11"/>
      <c r="L95" s="4"/>
      <c r="M95" s="6"/>
      <c r="N95" s="6"/>
      <c r="O95" s="6"/>
      <c r="P95" s="12"/>
      <c r="Q95" s="12"/>
    </row>
    <row r="96" spans="1:17" s="3" customFormat="1" ht="23.15" customHeight="1">
      <c r="A96" s="5"/>
      <c r="B96" s="4"/>
      <c r="C96" s="6"/>
      <c r="D96" s="4"/>
      <c r="E96" s="4"/>
      <c r="F96" s="6"/>
      <c r="G96" s="6"/>
      <c r="H96" s="6"/>
      <c r="I96" s="6"/>
      <c r="J96" s="6"/>
      <c r="K96" s="11"/>
      <c r="L96" s="4"/>
      <c r="M96" s="6"/>
      <c r="N96" s="6"/>
      <c r="O96" s="6"/>
      <c r="P96" s="12"/>
      <c r="Q96" s="12"/>
    </row>
    <row r="97" spans="1:17" s="3" customFormat="1" ht="23.15" customHeight="1">
      <c r="A97" s="5"/>
      <c r="B97" s="4"/>
      <c r="C97" s="6"/>
      <c r="D97" s="4"/>
      <c r="E97" s="4"/>
      <c r="F97" s="6"/>
      <c r="G97" s="6"/>
      <c r="H97" s="6"/>
      <c r="I97" s="6"/>
      <c r="J97" s="6"/>
      <c r="K97" s="11"/>
      <c r="L97" s="4"/>
      <c r="M97" s="6"/>
      <c r="N97" s="6"/>
      <c r="O97" s="6"/>
      <c r="P97" s="12"/>
      <c r="Q97" s="12"/>
    </row>
    <row r="98" spans="1:17" s="3" customFormat="1" ht="23.15" customHeight="1">
      <c r="A98" s="5"/>
      <c r="B98" s="4"/>
      <c r="C98" s="6"/>
      <c r="D98" s="4"/>
      <c r="E98" s="4"/>
      <c r="F98" s="6"/>
      <c r="G98" s="6"/>
      <c r="H98" s="6"/>
      <c r="I98" s="6"/>
      <c r="J98" s="6"/>
      <c r="K98" s="11"/>
      <c r="L98" s="4"/>
      <c r="M98" s="6"/>
      <c r="N98" s="6"/>
      <c r="O98" s="6"/>
      <c r="P98" s="12"/>
      <c r="Q98" s="12"/>
    </row>
    <row r="99" spans="1:17" s="3" customFormat="1" ht="23.15" customHeight="1">
      <c r="A99" s="5"/>
      <c r="B99" s="4"/>
      <c r="C99" s="6"/>
      <c r="D99" s="4"/>
      <c r="E99" s="4"/>
      <c r="F99" s="6"/>
      <c r="G99" s="6"/>
      <c r="H99" s="6"/>
      <c r="I99" s="6"/>
      <c r="J99" s="6"/>
      <c r="K99" s="11"/>
      <c r="L99" s="4"/>
      <c r="M99" s="6"/>
      <c r="N99" s="6"/>
      <c r="O99" s="6"/>
      <c r="P99" s="12"/>
      <c r="Q99" s="12"/>
    </row>
    <row r="100" spans="1:17">
      <c r="A100" s="5"/>
      <c r="B100" s="4"/>
      <c r="C100" s="6"/>
      <c r="D100" s="4"/>
      <c r="E100" s="4"/>
      <c r="F100" s="6"/>
      <c r="G100" s="6"/>
      <c r="H100" s="6"/>
      <c r="I100" s="6"/>
      <c r="J100" s="6"/>
      <c r="K100" s="11"/>
      <c r="L100" s="4"/>
      <c r="M100" s="6"/>
      <c r="N100" s="6"/>
      <c r="O100" s="6"/>
      <c r="P100" s="12"/>
      <c r="Q100" s="12"/>
    </row>
  </sheetData>
  <sortState xmlns:xlrd2="http://schemas.microsoft.com/office/spreadsheetml/2017/richdata2" ref="A8:Q19">
    <sortCondition ref="A8"/>
  </sortState>
  <mergeCells count="5">
    <mergeCell ref="A1:P1"/>
    <mergeCell ref="A4:P4"/>
    <mergeCell ref="A3:P3"/>
    <mergeCell ref="A2:P2"/>
    <mergeCell ref="A5:Q6"/>
  </mergeCells>
  <phoneticPr fontId="0" type="noConversion"/>
  <printOptions horizontalCentered="1"/>
  <pageMargins left="0.19685039370078741" right="0.19685039370078741" top="0.35433070866141736" bottom="0.47244094488188981" header="0.31496062992125984" footer="0.31496062992125984"/>
  <pageSetup paperSize="8" scale="70" fitToHeight="0" orientation="landscape" r:id="rId1"/>
  <headerFooter alignWithMargins="0">
    <oddFooter>&amp;Ln.c.: non comunicato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98AA-F15E-44BA-96CA-D07B409DFE9C}">
  <sheetPr codeName="Foglio7">
    <outlinePr summaryBelow="0" summaryRight="0"/>
    <pageSetUpPr fitToPage="1"/>
  </sheetPr>
  <dimension ref="A1:AW71"/>
  <sheetViews>
    <sheetView showGridLines="0" zoomScale="60" zoomScaleNormal="60" workbookViewId="0">
      <selection activeCell="AG14" sqref="AG14"/>
    </sheetView>
  </sheetViews>
  <sheetFormatPr defaultColWidth="12.54296875" defaultRowHeight="15.75" customHeight="1"/>
  <cols>
    <col min="1" max="1" width="3.54296875" style="20" customWidth="1"/>
    <col min="2" max="4" width="12.54296875" style="20"/>
    <col min="5" max="5" width="3.453125" style="20" customWidth="1"/>
    <col min="6" max="6" width="5.6328125" style="20" customWidth="1"/>
    <col min="7" max="8" width="12.54296875" style="20"/>
    <col min="9" max="9" width="11" style="20" customWidth="1"/>
    <col min="10" max="13" width="12.54296875" style="20"/>
    <col min="14" max="14" width="8.54296875" style="20" customWidth="1"/>
    <col min="15" max="15" width="5.36328125" style="20" customWidth="1"/>
    <col min="16" max="16" width="30.36328125" style="20" customWidth="1"/>
    <col min="17" max="22" width="8.54296875" style="20" bestFit="1" customWidth="1"/>
    <col min="23" max="23" width="8.54296875" style="20" customWidth="1"/>
    <col min="24" max="24" width="7.6328125" style="20" bestFit="1" customWidth="1"/>
    <col min="25" max="25" width="6.90625" style="20" hidden="1" customWidth="1"/>
    <col min="26" max="30" width="12.54296875" style="20"/>
    <col min="31" max="31" width="3.36328125" style="20" customWidth="1"/>
    <col min="32" max="32" width="12.54296875" style="20"/>
    <col min="33" max="33" width="88.90625" style="20" customWidth="1"/>
    <col min="34" max="16384" width="12.54296875" style="20"/>
  </cols>
  <sheetData>
    <row r="1" spans="1:49" ht="7.5" customHeight="1">
      <c r="A1" s="19"/>
      <c r="B1" s="19"/>
      <c r="C1" s="19"/>
      <c r="D1" s="19"/>
      <c r="E1" s="19"/>
      <c r="F1" s="58" t="s">
        <v>110</v>
      </c>
      <c r="G1" s="58"/>
      <c r="H1" s="58"/>
      <c r="I1" s="58"/>
      <c r="J1" s="58"/>
      <c r="K1" s="58"/>
      <c r="L1" s="58"/>
      <c r="M1" s="58"/>
      <c r="N1" s="58"/>
      <c r="O1" s="58"/>
      <c r="P1" s="58"/>
      <c r="Q1" s="58"/>
      <c r="R1" s="58"/>
      <c r="S1" s="58"/>
      <c r="T1" s="58"/>
      <c r="U1" s="58"/>
      <c r="V1" s="58"/>
      <c r="W1" s="43"/>
      <c r="X1" s="39"/>
      <c r="Y1" s="39"/>
      <c r="Z1" s="19"/>
      <c r="AA1" s="19"/>
      <c r="AB1" s="19"/>
      <c r="AC1" s="19"/>
      <c r="AD1" s="19"/>
      <c r="AE1" s="19"/>
      <c r="AF1" s="19"/>
      <c r="AG1" s="19"/>
      <c r="AH1" s="19"/>
    </row>
    <row r="2" spans="1:49" ht="18.75" customHeight="1">
      <c r="A2" s="19"/>
      <c r="B2" s="19"/>
      <c r="C2" s="19"/>
      <c r="D2" s="19"/>
      <c r="E2" s="19"/>
      <c r="F2" s="58"/>
      <c r="G2" s="58"/>
      <c r="H2" s="58"/>
      <c r="I2" s="58"/>
      <c r="J2" s="58"/>
      <c r="K2" s="58"/>
      <c r="L2" s="58"/>
      <c r="M2" s="58"/>
      <c r="N2" s="58"/>
      <c r="O2" s="58"/>
      <c r="P2" s="58"/>
      <c r="Q2" s="58"/>
      <c r="R2" s="58"/>
      <c r="S2" s="58"/>
      <c r="T2" s="58"/>
      <c r="U2" s="58"/>
      <c r="V2" s="58"/>
      <c r="W2" s="43"/>
      <c r="X2" s="39"/>
      <c r="Y2" s="39"/>
      <c r="Z2" s="19"/>
      <c r="AA2" s="19"/>
      <c r="AB2" s="19"/>
      <c r="AC2" s="19"/>
      <c r="AD2" s="19"/>
      <c r="AE2" s="19"/>
      <c r="AF2" s="19"/>
      <c r="AG2" s="19"/>
      <c r="AH2" s="19"/>
      <c r="AI2" s="44"/>
      <c r="AJ2" s="44"/>
      <c r="AK2" s="44"/>
      <c r="AL2" s="44"/>
      <c r="AM2" s="44"/>
      <c r="AN2" s="44"/>
      <c r="AO2" s="44"/>
      <c r="AP2" s="44"/>
      <c r="AQ2" s="44"/>
      <c r="AR2" s="44"/>
      <c r="AS2" s="44"/>
      <c r="AT2" s="44"/>
      <c r="AU2" s="44"/>
      <c r="AV2" s="44"/>
      <c r="AW2" s="44"/>
    </row>
    <row r="3" spans="1:49" ht="18.75" customHeight="1">
      <c r="A3" s="19"/>
      <c r="B3" s="34"/>
      <c r="C3" s="34"/>
      <c r="D3" s="34"/>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44"/>
      <c r="AJ3" s="44"/>
      <c r="AK3" s="44"/>
      <c r="AL3" s="44"/>
      <c r="AM3" s="44"/>
      <c r="AN3" s="44"/>
      <c r="AO3" s="44"/>
      <c r="AP3" s="44"/>
      <c r="AQ3" s="44"/>
      <c r="AR3" s="44"/>
      <c r="AS3" s="44"/>
      <c r="AT3" s="44"/>
      <c r="AU3" s="44"/>
      <c r="AV3" s="44"/>
      <c r="AW3" s="44"/>
    </row>
    <row r="4" spans="1:49" ht="15.5">
      <c r="A4" s="19"/>
      <c r="B4" s="34"/>
      <c r="C4" s="34"/>
      <c r="D4" s="34"/>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44"/>
      <c r="AJ4" s="44"/>
      <c r="AK4" s="44"/>
      <c r="AL4" s="44"/>
      <c r="AM4" s="44"/>
      <c r="AN4" s="44"/>
      <c r="AO4" s="44"/>
      <c r="AP4" s="44"/>
      <c r="AQ4" s="44"/>
      <c r="AR4" s="44"/>
      <c r="AS4" s="44"/>
      <c r="AT4" s="44"/>
      <c r="AU4" s="44"/>
      <c r="AV4" s="44"/>
      <c r="AW4" s="44"/>
    </row>
    <row r="5" spans="1:49" ht="17.75" customHeight="1">
      <c r="A5" s="19"/>
      <c r="B5" s="34"/>
      <c r="C5" s="34"/>
      <c r="D5" s="34"/>
      <c r="E5" s="19"/>
      <c r="F5" s="19"/>
      <c r="G5" s="19"/>
      <c r="H5" s="19"/>
      <c r="I5" s="19"/>
      <c r="J5" s="19"/>
      <c r="K5" s="19"/>
      <c r="L5" s="19"/>
      <c r="M5" s="19"/>
      <c r="N5" s="19"/>
      <c r="O5" s="19"/>
      <c r="P5" s="35" t="s">
        <v>57</v>
      </c>
      <c r="Q5" s="40">
        <v>2019</v>
      </c>
      <c r="R5" s="40" t="s">
        <v>58</v>
      </c>
      <c r="S5" s="40" t="s">
        <v>59</v>
      </c>
      <c r="T5" s="40" t="s">
        <v>60</v>
      </c>
      <c r="U5" s="40" t="s">
        <v>61</v>
      </c>
      <c r="V5" s="40" t="s">
        <v>62</v>
      </c>
      <c r="W5" s="40" t="s">
        <v>64</v>
      </c>
      <c r="X5" s="40" t="s">
        <v>70</v>
      </c>
      <c r="Y5" s="37"/>
      <c r="Z5" s="19"/>
      <c r="AA5" s="19"/>
      <c r="AB5" s="19"/>
      <c r="AC5" s="19"/>
      <c r="AD5" s="19"/>
      <c r="AE5" s="19"/>
      <c r="AF5" s="19"/>
      <c r="AG5" s="19"/>
      <c r="AH5" s="19"/>
      <c r="AI5" s="44"/>
      <c r="AJ5" s="44"/>
      <c r="AK5" s="44"/>
      <c r="AL5" s="44"/>
      <c r="AM5" s="44"/>
      <c r="AN5" s="44"/>
      <c r="AO5" s="44"/>
      <c r="AP5" s="44"/>
      <c r="AQ5" s="44"/>
      <c r="AR5" s="44"/>
      <c r="AS5" s="44"/>
      <c r="AT5" s="44"/>
      <c r="AU5" s="44"/>
      <c r="AV5" s="44"/>
      <c r="AW5" s="44"/>
    </row>
    <row r="6" spans="1:49" ht="18.75" customHeight="1">
      <c r="A6" s="19"/>
      <c r="B6" s="19"/>
      <c r="C6" s="19"/>
      <c r="D6" s="19"/>
      <c r="E6" s="19"/>
      <c r="F6" s="19"/>
      <c r="G6" s="19"/>
      <c r="H6" s="19"/>
      <c r="I6" s="19"/>
      <c r="J6" s="19"/>
      <c r="K6" s="19"/>
      <c r="L6" s="19"/>
      <c r="M6" s="19"/>
      <c r="N6" s="19"/>
      <c r="O6" s="19"/>
      <c r="P6" s="41" t="s">
        <v>29</v>
      </c>
      <c r="Q6" s="42">
        <v>12</v>
      </c>
      <c r="R6" s="42">
        <v>5</v>
      </c>
      <c r="S6" s="42">
        <v>6</v>
      </c>
      <c r="T6" s="42">
        <v>8</v>
      </c>
      <c r="U6" s="42">
        <v>13</v>
      </c>
      <c r="V6" s="42">
        <v>8</v>
      </c>
      <c r="W6" s="42">
        <v>8</v>
      </c>
      <c r="X6" s="42">
        <f>COUNTIF('2026'!$G$7:$G$100,Dashboard!P6)</f>
        <v>3</v>
      </c>
      <c r="Y6" s="38"/>
      <c r="Z6" s="19"/>
      <c r="AA6" s="19"/>
      <c r="AB6" s="19"/>
      <c r="AC6" s="19"/>
      <c r="AD6" s="19"/>
      <c r="AE6" s="19"/>
      <c r="AF6" s="19"/>
      <c r="AG6" s="19"/>
      <c r="AH6" s="19"/>
      <c r="AI6" s="44"/>
      <c r="AJ6" s="44"/>
      <c r="AK6" s="44"/>
      <c r="AL6" s="44"/>
      <c r="AM6" s="44"/>
      <c r="AN6" s="44"/>
      <c r="AO6" s="44"/>
      <c r="AP6" s="44"/>
      <c r="AQ6" s="44"/>
      <c r="AR6" s="44"/>
      <c r="AS6" s="44"/>
      <c r="AT6" s="44"/>
      <c r="AU6" s="44"/>
      <c r="AV6" s="44"/>
      <c r="AW6" s="44"/>
    </row>
    <row r="7" spans="1:49" ht="18.75" customHeight="1">
      <c r="A7" s="19"/>
      <c r="B7" s="68" t="s">
        <v>111</v>
      </c>
      <c r="C7" s="66"/>
      <c r="D7" s="66"/>
      <c r="E7" s="19"/>
      <c r="F7" s="19"/>
      <c r="G7" s="19"/>
      <c r="H7" s="19"/>
      <c r="I7" s="19"/>
      <c r="J7" s="19"/>
      <c r="K7" s="19"/>
      <c r="L7" s="19"/>
      <c r="M7" s="19"/>
      <c r="N7" s="19"/>
      <c r="O7" s="19"/>
      <c r="P7" s="41" t="s">
        <v>23</v>
      </c>
      <c r="Q7" s="42">
        <v>18</v>
      </c>
      <c r="R7" s="42">
        <v>1</v>
      </c>
      <c r="S7" s="42">
        <v>17</v>
      </c>
      <c r="T7" s="42">
        <v>26</v>
      </c>
      <c r="U7" s="42">
        <v>16</v>
      </c>
      <c r="V7" s="42">
        <v>21</v>
      </c>
      <c r="W7" s="42">
        <v>14</v>
      </c>
      <c r="X7" s="42">
        <f>COUNTIF('2026'!$G$7:$G$100,Dashboard!P7)</f>
        <v>7</v>
      </c>
      <c r="Y7" s="38"/>
      <c r="Z7" s="19"/>
      <c r="AA7" s="19"/>
      <c r="AB7" s="19"/>
      <c r="AC7" s="19"/>
      <c r="AD7" s="19"/>
      <c r="AE7" s="19"/>
      <c r="AF7" s="19"/>
      <c r="AG7" s="19"/>
      <c r="AH7" s="19"/>
      <c r="AI7" s="44"/>
      <c r="AJ7" s="44"/>
      <c r="AK7" s="44"/>
      <c r="AL7" s="44"/>
      <c r="AM7" s="44"/>
      <c r="AN7" s="44"/>
      <c r="AO7" s="44"/>
      <c r="AP7" s="44"/>
      <c r="AQ7" s="44"/>
      <c r="AR7" s="44"/>
      <c r="AS7" s="44"/>
      <c r="AT7" s="44"/>
      <c r="AU7" s="44"/>
      <c r="AV7" s="44"/>
      <c r="AW7" s="44"/>
    </row>
    <row r="8" spans="1:49" ht="18.75" customHeight="1">
      <c r="A8" s="19"/>
      <c r="B8" s="66"/>
      <c r="C8" s="66"/>
      <c r="D8" s="66"/>
      <c r="E8" s="19"/>
      <c r="F8" s="19"/>
      <c r="G8" s="19"/>
      <c r="H8" s="19"/>
      <c r="I8" s="19"/>
      <c r="J8" s="19"/>
      <c r="K8" s="19"/>
      <c r="L8" s="19"/>
      <c r="M8" s="21"/>
      <c r="N8" s="21"/>
      <c r="O8" s="21"/>
      <c r="P8" s="41" t="s">
        <v>30</v>
      </c>
      <c r="Q8" s="42">
        <v>28</v>
      </c>
      <c r="R8" s="42">
        <v>13</v>
      </c>
      <c r="S8" s="42">
        <v>11</v>
      </c>
      <c r="T8" s="42">
        <v>9</v>
      </c>
      <c r="U8" s="42">
        <v>9</v>
      </c>
      <c r="V8" s="42">
        <v>6</v>
      </c>
      <c r="W8" s="42">
        <v>6</v>
      </c>
      <c r="X8" s="42">
        <f>COUNTIF('2026'!$G$7:$G$100,Dashboard!P8)</f>
        <v>1</v>
      </c>
      <c r="Y8" s="38"/>
      <c r="Z8" s="19"/>
      <c r="AA8" s="19"/>
      <c r="AB8" s="19"/>
      <c r="AC8" s="19"/>
      <c r="AD8" s="19"/>
      <c r="AE8" s="19"/>
      <c r="AF8" s="19"/>
      <c r="AG8" s="19"/>
      <c r="AH8" s="19"/>
      <c r="AI8" s="44"/>
      <c r="AJ8" s="44"/>
      <c r="AK8" s="44"/>
      <c r="AL8" s="44"/>
      <c r="AM8" s="44"/>
      <c r="AN8" s="44"/>
      <c r="AO8" s="44"/>
      <c r="AP8" s="44"/>
      <c r="AQ8" s="44"/>
      <c r="AR8" s="44"/>
      <c r="AS8" s="44"/>
      <c r="AT8" s="44"/>
      <c r="AU8" s="44"/>
      <c r="AV8" s="44"/>
      <c r="AW8" s="44"/>
    </row>
    <row r="9" spans="1:49" ht="18.75" customHeight="1">
      <c r="A9" s="19"/>
      <c r="B9" s="69">
        <f>COUNTA('2026'!J8:J100)</f>
        <v>18</v>
      </c>
      <c r="C9" s="66"/>
      <c r="D9" s="66"/>
      <c r="E9" s="19"/>
      <c r="F9" s="19"/>
      <c r="G9" s="19"/>
      <c r="H9" s="19"/>
      <c r="I9" s="19"/>
      <c r="J9" s="19"/>
      <c r="K9" s="19"/>
      <c r="L9" s="19"/>
      <c r="M9" s="21"/>
      <c r="N9" s="21"/>
      <c r="O9" s="21"/>
      <c r="P9" s="41" t="s">
        <v>31</v>
      </c>
      <c r="Q9" s="42">
        <v>2</v>
      </c>
      <c r="R9" s="42">
        <v>3</v>
      </c>
      <c r="S9" s="42">
        <v>5</v>
      </c>
      <c r="T9" s="42">
        <v>6</v>
      </c>
      <c r="U9" s="42">
        <v>5</v>
      </c>
      <c r="V9" s="42">
        <v>3</v>
      </c>
      <c r="W9" s="42">
        <v>5</v>
      </c>
      <c r="X9" s="42">
        <f>COUNTIF('2026'!$G$7:$G$100,Dashboard!P9)</f>
        <v>4</v>
      </c>
      <c r="Y9" s="38"/>
      <c r="Z9" s="19"/>
      <c r="AA9" s="19"/>
      <c r="AB9" s="19"/>
      <c r="AC9" s="19"/>
      <c r="AD9" s="19"/>
      <c r="AE9" s="19"/>
      <c r="AF9" s="19"/>
      <c r="AG9" s="19"/>
      <c r="AH9" s="19"/>
      <c r="AI9" s="44"/>
      <c r="AJ9" s="44"/>
      <c r="AK9" s="44"/>
      <c r="AL9" s="44"/>
      <c r="AM9" s="44"/>
      <c r="AN9" s="44"/>
      <c r="AO9" s="44"/>
      <c r="AP9" s="44"/>
      <c r="AQ9" s="44"/>
      <c r="AR9" s="44"/>
      <c r="AS9" s="44"/>
      <c r="AT9" s="44"/>
      <c r="AU9" s="44"/>
      <c r="AV9" s="44"/>
      <c r="AW9" s="44"/>
    </row>
    <row r="10" spans="1:49" ht="18.75" customHeight="1">
      <c r="A10" s="19"/>
      <c r="B10" s="66"/>
      <c r="C10" s="66"/>
      <c r="D10" s="66"/>
      <c r="E10" s="19"/>
      <c r="F10" s="19"/>
      <c r="G10" s="19"/>
      <c r="H10" s="19"/>
      <c r="I10" s="19"/>
      <c r="J10" s="19"/>
      <c r="K10" s="19"/>
      <c r="L10" s="19"/>
      <c r="M10" s="21"/>
      <c r="N10" s="21"/>
      <c r="O10" s="21"/>
      <c r="P10" s="41" t="s">
        <v>32</v>
      </c>
      <c r="Q10" s="42">
        <v>10</v>
      </c>
      <c r="R10" s="42">
        <v>8</v>
      </c>
      <c r="S10" s="42">
        <v>7</v>
      </c>
      <c r="T10" s="42">
        <v>12</v>
      </c>
      <c r="U10" s="42">
        <v>11</v>
      </c>
      <c r="V10" s="42">
        <v>23</v>
      </c>
      <c r="W10" s="42">
        <v>13</v>
      </c>
      <c r="X10" s="42">
        <f>COUNTIF('2026'!$G$7:$G$100,Dashboard!P10)</f>
        <v>3</v>
      </c>
      <c r="Y10" s="38"/>
      <c r="Z10" s="19"/>
      <c r="AA10" s="19"/>
      <c r="AB10" s="19"/>
      <c r="AC10" s="19"/>
      <c r="AD10" s="19"/>
      <c r="AE10" s="19"/>
      <c r="AF10" s="19"/>
      <c r="AG10" s="19"/>
      <c r="AH10" s="19"/>
      <c r="AI10" s="44"/>
      <c r="AJ10" s="44"/>
      <c r="AK10" s="44"/>
      <c r="AL10" s="44"/>
      <c r="AM10" s="44"/>
      <c r="AN10" s="44"/>
      <c r="AO10" s="44"/>
      <c r="AP10" s="44"/>
      <c r="AQ10" s="44"/>
      <c r="AR10" s="44"/>
      <c r="AS10" s="44"/>
      <c r="AT10" s="44"/>
      <c r="AU10" s="44"/>
      <c r="AV10" s="44"/>
      <c r="AW10" s="44"/>
    </row>
    <row r="11" spans="1:49" ht="18.75" customHeight="1">
      <c r="A11" s="19"/>
      <c r="B11" s="66"/>
      <c r="C11" s="66"/>
      <c r="D11" s="66"/>
      <c r="E11" s="19"/>
      <c r="F11" s="19"/>
      <c r="G11" s="19"/>
      <c r="H11" s="19"/>
      <c r="I11" s="19"/>
      <c r="J11" s="19"/>
      <c r="K11" s="19"/>
      <c r="L11" s="19"/>
      <c r="M11" s="21"/>
      <c r="N11" s="21"/>
      <c r="O11" s="21"/>
      <c r="P11" s="41" t="s">
        <v>63</v>
      </c>
      <c r="Q11" s="42">
        <f>SUM(Q6:Q10)</f>
        <v>70</v>
      </c>
      <c r="R11" s="42">
        <f t="shared" ref="R11:U11" si="0">SUM(R6:R10)</f>
        <v>30</v>
      </c>
      <c r="S11" s="42">
        <f t="shared" si="0"/>
        <v>46</v>
      </c>
      <c r="T11" s="42">
        <f t="shared" si="0"/>
        <v>61</v>
      </c>
      <c r="U11" s="42">
        <f t="shared" si="0"/>
        <v>54</v>
      </c>
      <c r="V11" s="42">
        <v>61</v>
      </c>
      <c r="W11" s="42">
        <v>46</v>
      </c>
      <c r="X11" s="42">
        <f t="shared" ref="X11" si="1">SUM(X6:X10)</f>
        <v>18</v>
      </c>
      <c r="Y11" s="38"/>
      <c r="Z11" s="19"/>
      <c r="AA11" s="19"/>
      <c r="AB11" s="19"/>
      <c r="AC11" s="19"/>
      <c r="AD11" s="19"/>
      <c r="AE11" s="19"/>
      <c r="AF11" s="19"/>
      <c r="AG11" s="19"/>
      <c r="AH11" s="19"/>
      <c r="AI11" s="44"/>
      <c r="AJ11" s="44"/>
      <c r="AK11" s="44"/>
      <c r="AL11" s="44"/>
      <c r="AM11" s="44"/>
      <c r="AN11" s="44"/>
      <c r="AO11" s="44"/>
      <c r="AP11" s="44"/>
      <c r="AQ11" s="44"/>
      <c r="AR11" s="44"/>
      <c r="AS11" s="44"/>
      <c r="AT11" s="44"/>
      <c r="AU11" s="44"/>
      <c r="AV11" s="44"/>
      <c r="AW11" s="44"/>
    </row>
    <row r="12" spans="1:49" ht="18.75" customHeight="1">
      <c r="A12" s="19"/>
      <c r="B12" s="66"/>
      <c r="C12" s="66"/>
      <c r="D12" s="66"/>
      <c r="E12" s="19"/>
      <c r="F12" s="19"/>
      <c r="G12" s="19"/>
      <c r="H12" s="19"/>
      <c r="I12" s="19"/>
      <c r="J12" s="19"/>
      <c r="K12" s="19"/>
      <c r="L12" s="19"/>
      <c r="M12" s="21"/>
      <c r="N12" s="21"/>
      <c r="O12" s="21"/>
      <c r="P12" s="36"/>
      <c r="Q12" s="36"/>
      <c r="R12" s="36"/>
      <c r="S12" s="36"/>
      <c r="T12" s="36"/>
      <c r="U12" s="36"/>
      <c r="V12" s="36"/>
      <c r="W12" s="36"/>
      <c r="X12" s="36"/>
      <c r="Y12" s="36"/>
      <c r="Z12" s="19"/>
      <c r="AA12" s="19"/>
      <c r="AB12" s="19"/>
      <c r="AC12" s="19"/>
      <c r="AD12" s="19"/>
      <c r="AE12" s="19"/>
      <c r="AF12" s="19"/>
      <c r="AG12" s="19"/>
      <c r="AH12" s="19"/>
      <c r="AI12" s="44"/>
      <c r="AJ12" s="44"/>
      <c r="AK12" s="44"/>
      <c r="AL12" s="44"/>
      <c r="AM12" s="44"/>
      <c r="AN12" s="44"/>
      <c r="AO12" s="44"/>
      <c r="AP12" s="44"/>
      <c r="AQ12" s="44"/>
      <c r="AR12" s="44"/>
      <c r="AS12" s="44"/>
      <c r="AT12" s="44"/>
      <c r="AU12" s="44"/>
      <c r="AV12" s="44"/>
      <c r="AW12" s="44"/>
    </row>
    <row r="13" spans="1:49" ht="18.75" customHeight="1">
      <c r="A13" s="19"/>
      <c r="B13" s="66"/>
      <c r="C13" s="66"/>
      <c r="D13" s="66"/>
      <c r="E13" s="19"/>
      <c r="F13" s="19"/>
      <c r="G13" s="19"/>
      <c r="H13" s="19"/>
      <c r="I13" s="19"/>
      <c r="J13" s="19"/>
      <c r="K13" s="19"/>
      <c r="L13" s="19"/>
      <c r="M13" s="21"/>
      <c r="N13" s="21"/>
      <c r="O13" s="21"/>
      <c r="P13" s="36"/>
      <c r="Q13" s="36"/>
      <c r="R13" s="36"/>
      <c r="S13" s="36"/>
      <c r="T13" s="36"/>
      <c r="U13" s="36"/>
      <c r="V13" s="36"/>
      <c r="W13" s="36"/>
      <c r="X13" s="36"/>
      <c r="Y13" s="36"/>
      <c r="Z13" s="19"/>
      <c r="AA13" s="19"/>
      <c r="AB13" s="19"/>
      <c r="AC13" s="19"/>
      <c r="AD13" s="19"/>
      <c r="AE13" s="19"/>
      <c r="AF13" s="19"/>
      <c r="AG13" s="19"/>
      <c r="AH13" s="19"/>
      <c r="AI13" s="44"/>
      <c r="AJ13" s="44"/>
      <c r="AK13" s="44"/>
      <c r="AL13" s="44"/>
      <c r="AM13" s="44"/>
      <c r="AN13" s="44"/>
      <c r="AO13" s="44"/>
      <c r="AP13" s="44"/>
      <c r="AQ13" s="44"/>
      <c r="AR13" s="44"/>
      <c r="AS13" s="44"/>
      <c r="AT13" s="44"/>
      <c r="AU13" s="44"/>
      <c r="AV13" s="44"/>
      <c r="AW13" s="44"/>
    </row>
    <row r="14" spans="1:49" ht="18.75" customHeight="1">
      <c r="A14" s="19"/>
      <c r="B14" s="70"/>
      <c r="C14" s="66"/>
      <c r="D14" s="66"/>
      <c r="E14" s="19"/>
      <c r="F14" s="19"/>
      <c r="G14" s="19"/>
      <c r="H14" s="19"/>
      <c r="I14" s="19"/>
      <c r="J14" s="19"/>
      <c r="K14" s="19"/>
      <c r="L14" s="19"/>
      <c r="M14" s="21"/>
      <c r="N14" s="21"/>
      <c r="O14" s="21"/>
      <c r="P14" s="21"/>
      <c r="Q14" s="21"/>
      <c r="R14" s="21"/>
      <c r="S14" s="21"/>
      <c r="T14" s="21"/>
      <c r="U14" s="21"/>
      <c r="V14" s="21"/>
      <c r="W14" s="21"/>
      <c r="X14" s="21"/>
      <c r="Y14" s="21"/>
      <c r="Z14" s="19"/>
      <c r="AA14" s="19"/>
      <c r="AB14" s="19"/>
      <c r="AC14" s="19"/>
      <c r="AD14" s="19"/>
      <c r="AE14" s="19"/>
      <c r="AF14" s="19"/>
      <c r="AG14" s="19"/>
      <c r="AH14" s="19"/>
      <c r="AI14" s="44"/>
      <c r="AJ14" s="44"/>
      <c r="AK14" s="44"/>
      <c r="AL14" s="44"/>
      <c r="AM14" s="44"/>
      <c r="AN14" s="44"/>
      <c r="AO14" s="44"/>
      <c r="AP14" s="44"/>
      <c r="AQ14" s="44"/>
      <c r="AR14" s="44"/>
      <c r="AS14" s="44"/>
      <c r="AT14" s="44"/>
      <c r="AU14" s="44"/>
      <c r="AV14" s="44"/>
      <c r="AW14" s="44"/>
    </row>
    <row r="15" spans="1:49" ht="18.75" customHeight="1">
      <c r="A15" s="19"/>
      <c r="B15" s="66"/>
      <c r="C15" s="66"/>
      <c r="D15" s="66"/>
      <c r="E15" s="19"/>
      <c r="F15" s="19"/>
      <c r="G15" s="19"/>
      <c r="H15" s="19"/>
      <c r="I15" s="19"/>
      <c r="J15" s="19"/>
      <c r="K15" s="19"/>
      <c r="L15" s="19"/>
      <c r="M15" s="21"/>
      <c r="N15" s="21"/>
      <c r="O15" s="21"/>
      <c r="P15" s="21"/>
      <c r="Q15" s="21"/>
      <c r="R15" s="21"/>
      <c r="S15" s="21"/>
      <c r="T15" s="21"/>
      <c r="U15" s="21"/>
      <c r="V15" s="21"/>
      <c r="W15" s="21"/>
      <c r="X15" s="21"/>
      <c r="Y15" s="21"/>
      <c r="Z15" s="19"/>
      <c r="AA15" s="19"/>
      <c r="AB15" s="19"/>
      <c r="AC15" s="19"/>
      <c r="AD15" s="19"/>
      <c r="AE15" s="19"/>
      <c r="AF15" s="19"/>
      <c r="AG15" s="19"/>
      <c r="AH15" s="19"/>
      <c r="AI15" s="44"/>
      <c r="AJ15" s="44"/>
      <c r="AK15" s="44"/>
      <c r="AL15" s="44"/>
      <c r="AM15" s="44"/>
      <c r="AN15" s="44"/>
      <c r="AO15" s="44"/>
      <c r="AP15" s="44"/>
      <c r="AQ15" s="44"/>
      <c r="AR15" s="44"/>
      <c r="AS15" s="44"/>
      <c r="AT15" s="44"/>
      <c r="AU15" s="44"/>
      <c r="AV15" s="44"/>
      <c r="AW15" s="44"/>
    </row>
    <row r="16" spans="1:49" ht="18.75" customHeight="1">
      <c r="A16" s="19"/>
      <c r="B16" s="22"/>
      <c r="C16" s="22"/>
      <c r="D16" s="22"/>
      <c r="E16" s="19"/>
      <c r="F16" s="19"/>
      <c r="G16" s="19"/>
      <c r="H16" s="19"/>
      <c r="I16" s="19"/>
      <c r="J16" s="19"/>
      <c r="K16" s="19"/>
      <c r="L16" s="19"/>
      <c r="M16" s="21"/>
      <c r="N16" s="21"/>
      <c r="O16" s="21"/>
      <c r="P16" s="21"/>
      <c r="Q16" s="21"/>
      <c r="R16" s="21"/>
      <c r="S16" s="21"/>
      <c r="T16" s="21"/>
      <c r="U16" s="21"/>
      <c r="V16" s="21"/>
      <c r="W16" s="21"/>
      <c r="X16" s="21"/>
      <c r="Y16" s="21"/>
      <c r="Z16" s="19"/>
      <c r="AA16" s="19"/>
      <c r="AB16" s="19"/>
      <c r="AC16" s="19"/>
      <c r="AD16" s="19"/>
      <c r="AE16" s="19"/>
      <c r="AF16" s="19"/>
      <c r="AG16" s="19"/>
      <c r="AH16" s="19"/>
      <c r="AI16" s="44"/>
      <c r="AJ16" s="44"/>
      <c r="AK16" s="44"/>
      <c r="AL16" s="44"/>
      <c r="AM16" s="44"/>
      <c r="AN16" s="44"/>
      <c r="AO16" s="44"/>
      <c r="AP16" s="44"/>
      <c r="AQ16" s="44"/>
      <c r="AR16" s="44"/>
      <c r="AS16" s="44"/>
      <c r="AT16" s="44"/>
      <c r="AU16" s="44"/>
      <c r="AV16" s="44"/>
      <c r="AW16" s="44"/>
    </row>
    <row r="17" spans="1:49" ht="18.75" customHeight="1">
      <c r="A17" s="19"/>
      <c r="B17" s="19"/>
      <c r="C17" s="19"/>
      <c r="D17" s="19"/>
      <c r="E17" s="19"/>
      <c r="F17" s="19"/>
      <c r="G17" s="19"/>
      <c r="H17" s="19"/>
      <c r="I17" s="19"/>
      <c r="J17" s="21"/>
      <c r="K17" s="21"/>
      <c r="L17" s="21"/>
      <c r="M17" s="21"/>
      <c r="N17" s="21"/>
      <c r="O17" s="21"/>
      <c r="P17" s="21"/>
      <c r="Q17" s="21"/>
      <c r="R17" s="21"/>
      <c r="S17" s="21"/>
      <c r="T17" s="21"/>
      <c r="U17" s="21"/>
      <c r="V17" s="21"/>
      <c r="W17" s="21"/>
      <c r="X17" s="21"/>
      <c r="Y17" s="21"/>
      <c r="Z17" s="19"/>
      <c r="AA17" s="19"/>
      <c r="AB17" s="19"/>
      <c r="AC17" s="19"/>
      <c r="AD17" s="19"/>
      <c r="AE17" s="19"/>
      <c r="AF17" s="19"/>
      <c r="AG17" s="19"/>
      <c r="AH17" s="19"/>
      <c r="AI17" s="44"/>
      <c r="AJ17" s="44"/>
      <c r="AK17" s="44"/>
      <c r="AL17" s="44"/>
      <c r="AM17" s="44"/>
      <c r="AN17" s="44"/>
      <c r="AO17" s="44"/>
      <c r="AP17" s="44"/>
      <c r="AQ17" s="44"/>
      <c r="AR17" s="44"/>
      <c r="AS17" s="44"/>
      <c r="AT17" s="44"/>
      <c r="AU17" s="44"/>
      <c r="AV17" s="44"/>
      <c r="AW17" s="44"/>
    </row>
    <row r="18" spans="1:49" ht="18.75" customHeight="1">
      <c r="A18" s="19"/>
      <c r="B18" s="19"/>
      <c r="C18" s="19"/>
      <c r="D18" s="19"/>
      <c r="E18" s="19"/>
      <c r="F18" s="19"/>
      <c r="G18" s="21"/>
      <c r="H18" s="21"/>
      <c r="I18" s="21"/>
      <c r="J18" s="21"/>
      <c r="K18" s="21"/>
      <c r="L18" s="21"/>
      <c r="M18" s="21"/>
      <c r="N18" s="21"/>
      <c r="O18" s="59"/>
      <c r="P18" s="61">
        <f>COUNTIF('2026'!J8:J100,"M")</f>
        <v>18</v>
      </c>
      <c r="Q18" s="62"/>
      <c r="R18" s="62"/>
      <c r="S18" s="19"/>
      <c r="T18" s="19"/>
      <c r="U18" s="19"/>
      <c r="V18" s="19"/>
      <c r="W18" s="19"/>
      <c r="X18" s="19"/>
      <c r="Y18" s="19"/>
      <c r="Z18" s="19"/>
      <c r="AA18" s="19"/>
      <c r="AB18" s="19"/>
      <c r="AC18" s="19"/>
      <c r="AD18" s="19"/>
      <c r="AE18" s="19"/>
      <c r="AF18" s="19"/>
      <c r="AG18" s="19"/>
      <c r="AH18" s="19"/>
      <c r="AI18" s="44"/>
      <c r="AJ18" s="44"/>
      <c r="AK18" s="44"/>
      <c r="AL18" s="44"/>
      <c r="AM18" s="44"/>
      <c r="AN18" s="44"/>
      <c r="AO18" s="44"/>
      <c r="AP18" s="44"/>
      <c r="AQ18" s="44"/>
      <c r="AR18" s="44"/>
      <c r="AS18" s="44"/>
      <c r="AT18" s="44"/>
      <c r="AU18" s="44"/>
      <c r="AV18" s="44"/>
      <c r="AW18" s="44"/>
    </row>
    <row r="19" spans="1:49" ht="18.75" customHeight="1">
      <c r="A19" s="19"/>
      <c r="B19" s="19"/>
      <c r="C19" s="19"/>
      <c r="D19" s="19"/>
      <c r="E19" s="19"/>
      <c r="F19" s="21"/>
      <c r="G19" s="21"/>
      <c r="H19" s="21"/>
      <c r="I19" s="21"/>
      <c r="J19" s="21"/>
      <c r="K19" s="21"/>
      <c r="L19" s="21"/>
      <c r="M19" s="21"/>
      <c r="N19" s="21"/>
      <c r="O19" s="60"/>
      <c r="P19" s="62"/>
      <c r="Q19" s="62"/>
      <c r="R19" s="62"/>
      <c r="S19" s="19"/>
      <c r="T19" s="19"/>
      <c r="U19" s="19"/>
      <c r="V19" s="19"/>
      <c r="W19" s="19"/>
      <c r="X19" s="19"/>
      <c r="Y19" s="19"/>
      <c r="Z19" s="19"/>
      <c r="AA19" s="19"/>
      <c r="AB19" s="19"/>
      <c r="AC19" s="19"/>
      <c r="AD19" s="19"/>
      <c r="AE19" s="19"/>
      <c r="AF19" s="44"/>
      <c r="AG19" s="44"/>
      <c r="AH19" s="44"/>
      <c r="AI19" s="44"/>
      <c r="AJ19" s="44"/>
      <c r="AK19" s="44"/>
      <c r="AL19" s="44"/>
      <c r="AM19" s="44"/>
      <c r="AN19" s="44"/>
      <c r="AO19" s="44"/>
      <c r="AP19" s="44"/>
      <c r="AQ19" s="44"/>
      <c r="AR19" s="44"/>
      <c r="AS19" s="44"/>
      <c r="AT19" s="44"/>
      <c r="AU19" s="44"/>
      <c r="AV19" s="44"/>
      <c r="AW19" s="44"/>
    </row>
    <row r="20" spans="1:49" ht="18.75" customHeight="1">
      <c r="A20" s="19"/>
      <c r="B20" s="19"/>
      <c r="C20" s="19"/>
      <c r="D20" s="19"/>
      <c r="E20" s="19"/>
      <c r="F20" s="21"/>
      <c r="G20" s="21"/>
      <c r="H20" s="21"/>
      <c r="I20" s="21"/>
      <c r="J20" s="21"/>
      <c r="K20" s="21"/>
      <c r="L20" s="21"/>
      <c r="M20" s="21"/>
      <c r="N20" s="21"/>
      <c r="O20" s="60"/>
      <c r="P20" s="62"/>
      <c r="Q20" s="62"/>
      <c r="R20" s="62"/>
      <c r="S20" s="19"/>
      <c r="T20" s="19"/>
      <c r="U20" s="19"/>
      <c r="V20" s="19"/>
      <c r="W20" s="19"/>
      <c r="X20" s="19"/>
      <c r="Y20" s="19"/>
      <c r="Z20" s="19"/>
      <c r="AA20" s="19"/>
      <c r="AB20" s="19"/>
      <c r="AC20" s="19"/>
      <c r="AD20" s="19"/>
      <c r="AE20" s="19"/>
      <c r="AF20" s="44"/>
      <c r="AG20" s="44"/>
      <c r="AH20" s="44"/>
      <c r="AI20" s="44"/>
      <c r="AJ20" s="44"/>
      <c r="AK20" s="44"/>
      <c r="AL20" s="44"/>
      <c r="AM20" s="44"/>
      <c r="AN20" s="44"/>
      <c r="AO20" s="44"/>
      <c r="AP20" s="44"/>
      <c r="AQ20" s="44"/>
      <c r="AR20" s="44"/>
      <c r="AS20" s="44"/>
      <c r="AT20" s="44"/>
      <c r="AU20" s="44"/>
      <c r="AV20" s="44"/>
      <c r="AW20" s="44"/>
    </row>
    <row r="21" spans="1:49" ht="18.75" customHeight="1">
      <c r="A21" s="19"/>
      <c r="B21" s="19"/>
      <c r="C21" s="19"/>
      <c r="D21" s="19"/>
      <c r="E21" s="19"/>
      <c r="F21" s="21"/>
      <c r="G21" s="21"/>
      <c r="H21" s="21"/>
      <c r="I21" s="21"/>
      <c r="J21" s="21"/>
      <c r="K21" s="21"/>
      <c r="L21" s="21"/>
      <c r="M21" s="21"/>
      <c r="N21" s="21"/>
      <c r="O21" s="60"/>
      <c r="P21" s="62"/>
      <c r="Q21" s="62"/>
      <c r="R21" s="62"/>
      <c r="S21" s="19"/>
      <c r="T21" s="19"/>
      <c r="U21" s="19"/>
      <c r="V21" s="19"/>
      <c r="W21" s="19"/>
      <c r="X21" s="19"/>
      <c r="Y21" s="19"/>
      <c r="Z21" s="19"/>
      <c r="AA21" s="19"/>
      <c r="AB21" s="19"/>
      <c r="AC21" s="19"/>
      <c r="AD21" s="19"/>
      <c r="AE21" s="19"/>
      <c r="AF21" s="44"/>
      <c r="AG21" s="44"/>
      <c r="AH21" s="44"/>
      <c r="AI21" s="44"/>
      <c r="AJ21" s="44"/>
      <c r="AK21" s="44"/>
      <c r="AL21" s="44"/>
      <c r="AM21" s="44"/>
      <c r="AN21" s="44"/>
      <c r="AO21" s="44"/>
      <c r="AP21" s="44"/>
      <c r="AQ21" s="44"/>
      <c r="AR21" s="44"/>
      <c r="AS21" s="44"/>
      <c r="AT21" s="44"/>
      <c r="AU21" s="44"/>
      <c r="AV21" s="44"/>
      <c r="AW21" s="44"/>
    </row>
    <row r="22" spans="1:49" ht="18.75" customHeight="1">
      <c r="A22" s="19"/>
      <c r="B22" s="64">
        <f>COUNTIF('2026'!Q8:Q100,Dashboard!B26)</f>
        <v>4</v>
      </c>
      <c r="C22" s="64"/>
      <c r="D22" s="22"/>
      <c r="E22" s="19"/>
      <c r="F22" s="21"/>
      <c r="G22" s="21"/>
      <c r="H22" s="21"/>
      <c r="I22" s="21"/>
      <c r="J22" s="21"/>
      <c r="K22" s="21"/>
      <c r="L22" s="21"/>
      <c r="M22" s="21"/>
      <c r="N22" s="21"/>
      <c r="O22" s="60"/>
      <c r="P22" s="62"/>
      <c r="Q22" s="62"/>
      <c r="R22" s="62"/>
      <c r="S22" s="19"/>
      <c r="T22" s="19"/>
      <c r="U22" s="19"/>
      <c r="V22" s="19"/>
      <c r="W22" s="19"/>
      <c r="X22" s="19"/>
      <c r="Y22" s="19"/>
      <c r="Z22" s="19"/>
      <c r="AA22" s="19"/>
      <c r="AB22" s="19"/>
      <c r="AC22" s="19"/>
      <c r="AD22" s="19"/>
      <c r="AE22" s="19"/>
      <c r="AF22" s="44"/>
      <c r="AG22" s="44"/>
      <c r="AH22" s="44"/>
      <c r="AI22" s="44"/>
      <c r="AJ22" s="44"/>
      <c r="AK22" s="44"/>
      <c r="AL22" s="44"/>
      <c r="AM22" s="44"/>
      <c r="AN22" s="44"/>
      <c r="AO22" s="44"/>
      <c r="AP22" s="44"/>
      <c r="AQ22" s="44"/>
      <c r="AR22" s="44"/>
      <c r="AS22" s="44"/>
      <c r="AT22" s="44"/>
      <c r="AU22" s="44"/>
      <c r="AV22" s="44"/>
      <c r="AW22" s="44"/>
    </row>
    <row r="23" spans="1:49" ht="18.75" customHeight="1">
      <c r="A23" s="19"/>
      <c r="B23" s="64"/>
      <c r="C23" s="64"/>
      <c r="D23" s="30"/>
      <c r="E23" s="19"/>
      <c r="F23" s="21"/>
      <c r="G23" s="21"/>
      <c r="H23" s="21"/>
      <c r="I23" s="21"/>
      <c r="J23" s="21"/>
      <c r="K23" s="21"/>
      <c r="L23" s="21"/>
      <c r="M23" s="21"/>
      <c r="N23" s="21"/>
      <c r="O23" s="60"/>
      <c r="P23" s="62"/>
      <c r="Q23" s="62"/>
      <c r="R23" s="62"/>
      <c r="S23" s="19"/>
      <c r="T23" s="19"/>
      <c r="U23" s="19"/>
      <c r="V23" s="19"/>
      <c r="W23" s="19"/>
      <c r="X23" s="19"/>
      <c r="Y23" s="19"/>
      <c r="Z23" s="19"/>
      <c r="AA23" s="19"/>
      <c r="AB23" s="19"/>
      <c r="AC23" s="19"/>
      <c r="AD23" s="19"/>
      <c r="AE23" s="19"/>
      <c r="AF23" s="44"/>
      <c r="AG23" s="44"/>
      <c r="AH23" s="44"/>
      <c r="AI23" s="44"/>
      <c r="AJ23" s="44"/>
      <c r="AK23" s="44"/>
      <c r="AL23" s="44"/>
      <c r="AM23" s="44"/>
      <c r="AN23" s="44"/>
      <c r="AO23" s="44"/>
      <c r="AP23" s="44"/>
      <c r="AQ23" s="44"/>
      <c r="AR23" s="44"/>
      <c r="AS23" s="44"/>
      <c r="AT23" s="44"/>
      <c r="AU23" s="44"/>
      <c r="AV23" s="44"/>
      <c r="AW23" s="44"/>
    </row>
    <row r="24" spans="1:49" ht="18.75" customHeight="1">
      <c r="A24" s="19"/>
      <c r="B24" s="64"/>
      <c r="C24" s="64"/>
      <c r="D24" s="30"/>
      <c r="E24" s="19"/>
      <c r="F24" s="21"/>
      <c r="G24" s="21"/>
      <c r="H24" s="21"/>
      <c r="I24" s="21"/>
      <c r="J24" s="21"/>
      <c r="K24" s="21"/>
      <c r="L24" s="21"/>
      <c r="M24" s="21"/>
      <c r="N24" s="21"/>
      <c r="O24" s="60"/>
      <c r="P24" s="65" t="s">
        <v>44</v>
      </c>
      <c r="Q24" s="66"/>
      <c r="R24" s="67"/>
      <c r="S24" s="19"/>
      <c r="T24" s="19"/>
      <c r="U24" s="19"/>
      <c r="V24" s="19"/>
      <c r="W24" s="19"/>
      <c r="X24" s="19"/>
      <c r="Y24" s="19"/>
      <c r="Z24" s="19"/>
      <c r="AA24" s="19"/>
      <c r="AB24" s="19"/>
      <c r="AC24" s="19"/>
      <c r="AD24" s="19"/>
      <c r="AE24" s="19"/>
      <c r="AF24" s="44"/>
      <c r="AG24" s="44"/>
      <c r="AH24" s="44"/>
      <c r="AI24" s="44"/>
      <c r="AJ24" s="44"/>
      <c r="AK24" s="44"/>
      <c r="AL24" s="44"/>
      <c r="AM24" s="44"/>
      <c r="AN24" s="44"/>
      <c r="AO24" s="44"/>
      <c r="AP24" s="44"/>
      <c r="AQ24" s="44"/>
      <c r="AR24" s="44"/>
      <c r="AS24" s="44"/>
      <c r="AT24" s="44"/>
      <c r="AU24" s="44"/>
      <c r="AV24" s="44"/>
      <c r="AW24" s="44"/>
    </row>
    <row r="25" spans="1:49" ht="18.75" customHeight="1">
      <c r="A25" s="19"/>
      <c r="B25" s="64"/>
      <c r="C25" s="64"/>
      <c r="D25" s="29"/>
      <c r="E25" s="19"/>
      <c r="F25" s="21"/>
      <c r="G25" s="21"/>
      <c r="H25" s="21"/>
      <c r="I25" s="21"/>
      <c r="J25" s="21"/>
      <c r="K25" s="21"/>
      <c r="L25" s="21"/>
      <c r="M25" s="21"/>
      <c r="N25" s="21"/>
      <c r="O25" s="60"/>
      <c r="P25" s="66"/>
      <c r="Q25" s="66"/>
      <c r="R25" s="66"/>
      <c r="S25" s="19"/>
      <c r="T25" s="19"/>
      <c r="U25" s="19"/>
      <c r="V25" s="19"/>
      <c r="W25" s="19"/>
      <c r="X25" s="19"/>
      <c r="Y25" s="19"/>
      <c r="Z25" s="19"/>
      <c r="AA25" s="19"/>
      <c r="AB25" s="19"/>
      <c r="AC25" s="19"/>
      <c r="AD25" s="19"/>
      <c r="AE25" s="19"/>
      <c r="AF25" s="44"/>
      <c r="AG25" s="44"/>
      <c r="AH25" s="44"/>
      <c r="AI25" s="44"/>
      <c r="AJ25" s="44"/>
      <c r="AK25" s="44"/>
      <c r="AL25" s="44"/>
      <c r="AM25" s="44"/>
      <c r="AN25" s="44"/>
      <c r="AO25" s="44"/>
      <c r="AP25" s="44"/>
      <c r="AQ25" s="44"/>
      <c r="AR25" s="44"/>
      <c r="AS25" s="44"/>
      <c r="AT25" s="44"/>
      <c r="AU25" s="44"/>
      <c r="AV25" s="44"/>
      <c r="AW25" s="44"/>
    </row>
    <row r="26" spans="1:49" ht="18.75" customHeight="1">
      <c r="A26" s="19"/>
      <c r="B26" s="63" t="s">
        <v>53</v>
      </c>
      <c r="C26" s="63"/>
      <c r="D26" s="63"/>
      <c r="E26" s="19"/>
      <c r="F26" s="21"/>
      <c r="G26" s="21"/>
      <c r="H26" s="21"/>
      <c r="I26" s="21"/>
      <c r="J26" s="21"/>
      <c r="K26" s="21"/>
      <c r="L26" s="21"/>
      <c r="M26" s="21"/>
      <c r="N26" s="21"/>
      <c r="O26" s="23"/>
      <c r="P26" s="22"/>
      <c r="Q26" s="22"/>
      <c r="R26" s="22"/>
      <c r="S26" s="19"/>
      <c r="T26" s="19"/>
      <c r="U26" s="19"/>
      <c r="V26" s="19"/>
      <c r="W26" s="19"/>
      <c r="X26" s="19"/>
      <c r="Y26" s="19"/>
      <c r="Z26" s="19"/>
      <c r="AA26" s="19"/>
      <c r="AB26" s="19"/>
      <c r="AC26" s="19"/>
      <c r="AD26" s="19"/>
      <c r="AE26" s="19"/>
      <c r="AF26" s="44"/>
      <c r="AG26" s="44"/>
      <c r="AH26" s="44"/>
      <c r="AI26" s="44"/>
      <c r="AJ26" s="44"/>
      <c r="AK26" s="44"/>
      <c r="AL26" s="44"/>
      <c r="AM26" s="44"/>
      <c r="AN26" s="44"/>
      <c r="AO26" s="44"/>
      <c r="AP26" s="44"/>
      <c r="AQ26" s="44"/>
      <c r="AR26" s="44"/>
      <c r="AS26" s="44"/>
      <c r="AT26" s="44"/>
      <c r="AU26" s="44"/>
      <c r="AV26" s="44"/>
      <c r="AW26" s="44"/>
    </row>
    <row r="27" spans="1:49" ht="18.75" customHeight="1">
      <c r="A27" s="19"/>
      <c r="B27" s="74">
        <f>B28</f>
        <v>0.22222222222222221</v>
      </c>
      <c r="C27" s="74"/>
      <c r="D27" s="74"/>
      <c r="E27" s="19"/>
      <c r="F27" s="21"/>
      <c r="G27" s="21"/>
      <c r="H27" s="21"/>
      <c r="I27" s="21"/>
      <c r="J27" s="21"/>
      <c r="K27" s="21"/>
      <c r="L27" s="21"/>
      <c r="M27" s="21"/>
      <c r="N27" s="21"/>
      <c r="O27" s="71"/>
      <c r="P27" s="72">
        <f>COUNTIF('2026'!J8:J100,"F")</f>
        <v>0</v>
      </c>
      <c r="Q27" s="73"/>
      <c r="R27" s="73"/>
      <c r="S27" s="19"/>
      <c r="T27" s="19"/>
      <c r="U27" s="19"/>
      <c r="V27" s="19"/>
      <c r="W27" s="19"/>
      <c r="X27" s="19"/>
      <c r="Y27" s="19"/>
      <c r="Z27" s="19"/>
      <c r="AA27" s="19"/>
      <c r="AB27" s="19"/>
      <c r="AC27" s="19"/>
      <c r="AD27" s="19"/>
      <c r="AE27" s="19"/>
      <c r="AF27" s="44"/>
      <c r="AG27" s="44"/>
      <c r="AH27" s="44"/>
      <c r="AI27" s="44"/>
      <c r="AJ27" s="44"/>
      <c r="AK27" s="44"/>
      <c r="AL27" s="44"/>
      <c r="AM27" s="44"/>
      <c r="AN27" s="44"/>
      <c r="AO27" s="44"/>
      <c r="AP27" s="44"/>
      <c r="AQ27" s="44"/>
      <c r="AR27" s="44"/>
      <c r="AS27" s="44"/>
      <c r="AT27" s="44"/>
      <c r="AU27" s="44"/>
      <c r="AV27" s="44"/>
      <c r="AW27" s="44"/>
    </row>
    <row r="28" spans="1:49" ht="18.75" customHeight="1">
      <c r="A28" s="19"/>
      <c r="B28" s="33">
        <f>B22/D28</f>
        <v>0.22222222222222221</v>
      </c>
      <c r="C28" s="22"/>
      <c r="D28" s="24">
        <f>B9</f>
        <v>18</v>
      </c>
      <c r="E28" s="19"/>
      <c r="F28" s="21"/>
      <c r="G28" s="21"/>
      <c r="H28" s="21"/>
      <c r="I28" s="21"/>
      <c r="J28" s="21"/>
      <c r="K28" s="21"/>
      <c r="L28" s="21"/>
      <c r="M28" s="21"/>
      <c r="N28" s="21"/>
      <c r="O28" s="60"/>
      <c r="P28" s="62"/>
      <c r="Q28" s="62"/>
      <c r="R28" s="62"/>
      <c r="S28" s="19"/>
      <c r="T28" s="19"/>
      <c r="U28" s="19"/>
      <c r="V28" s="19"/>
      <c r="W28" s="19"/>
      <c r="X28" s="19"/>
      <c r="Y28" s="19"/>
      <c r="Z28" s="19"/>
      <c r="AA28" s="19"/>
      <c r="AB28" s="19"/>
      <c r="AC28" s="19"/>
      <c r="AD28" s="19"/>
      <c r="AE28" s="19"/>
      <c r="AF28" s="44"/>
      <c r="AG28" s="44"/>
      <c r="AH28" s="44"/>
      <c r="AI28" s="44"/>
      <c r="AJ28" s="44"/>
      <c r="AK28" s="44"/>
      <c r="AL28" s="44"/>
      <c r="AM28" s="44"/>
      <c r="AN28" s="44"/>
      <c r="AO28" s="44"/>
      <c r="AP28" s="44"/>
      <c r="AQ28" s="44"/>
      <c r="AR28" s="44"/>
      <c r="AS28" s="44"/>
      <c r="AT28" s="44"/>
      <c r="AU28" s="44"/>
      <c r="AV28" s="44"/>
      <c r="AW28" s="44"/>
    </row>
    <row r="29" spans="1:49" ht="18.75" customHeight="1">
      <c r="A29" s="19"/>
      <c r="B29" s="22"/>
      <c r="C29" s="22"/>
      <c r="D29" s="22"/>
      <c r="E29" s="19"/>
      <c r="F29" s="21"/>
      <c r="G29" s="21"/>
      <c r="H29" s="21"/>
      <c r="I29" s="21"/>
      <c r="J29" s="21"/>
      <c r="K29" s="21"/>
      <c r="L29" s="21"/>
      <c r="M29" s="21"/>
      <c r="N29" s="21"/>
      <c r="O29" s="60"/>
      <c r="P29" s="62"/>
      <c r="Q29" s="62"/>
      <c r="R29" s="62"/>
      <c r="S29" s="19"/>
      <c r="T29" s="19"/>
      <c r="U29" s="19"/>
      <c r="V29" s="19"/>
      <c r="W29" s="19"/>
      <c r="X29" s="19"/>
      <c r="Y29" s="19"/>
      <c r="Z29" s="19"/>
      <c r="AA29" s="19"/>
      <c r="AB29" s="19"/>
      <c r="AC29" s="19"/>
      <c r="AD29" s="19"/>
      <c r="AE29" s="19"/>
      <c r="AF29" s="44"/>
      <c r="AG29" s="44"/>
      <c r="AH29" s="44"/>
      <c r="AI29" s="44"/>
      <c r="AJ29" s="44"/>
      <c r="AK29" s="44"/>
      <c r="AL29" s="44"/>
      <c r="AM29" s="44"/>
      <c r="AN29" s="44"/>
      <c r="AO29" s="44"/>
      <c r="AP29" s="44"/>
      <c r="AQ29" s="44"/>
      <c r="AR29" s="44"/>
      <c r="AS29" s="44"/>
      <c r="AT29" s="44"/>
      <c r="AU29" s="44"/>
      <c r="AV29" s="44"/>
      <c r="AW29" s="44"/>
    </row>
    <row r="30" spans="1:49" ht="18.75" customHeight="1">
      <c r="A30" s="19"/>
      <c r="B30" s="22"/>
      <c r="C30" s="22"/>
      <c r="D30" s="22"/>
      <c r="E30" s="19"/>
      <c r="F30" s="21"/>
      <c r="G30" s="21"/>
      <c r="H30" s="21"/>
      <c r="I30" s="21"/>
      <c r="J30" s="21"/>
      <c r="K30" s="21"/>
      <c r="L30" s="21"/>
      <c r="M30" s="21"/>
      <c r="N30" s="21"/>
      <c r="O30" s="60"/>
      <c r="P30" s="62"/>
      <c r="Q30" s="62"/>
      <c r="R30" s="62"/>
      <c r="S30" s="19"/>
      <c r="T30" s="19"/>
      <c r="U30" s="19"/>
      <c r="V30" s="19"/>
      <c r="W30" s="19"/>
      <c r="X30" s="19"/>
      <c r="Y30" s="19"/>
      <c r="Z30" s="19"/>
      <c r="AA30" s="19"/>
      <c r="AB30" s="19"/>
      <c r="AC30" s="19"/>
      <c r="AD30" s="19"/>
      <c r="AE30" s="19"/>
      <c r="AF30" s="44"/>
      <c r="AG30" s="44"/>
      <c r="AH30" s="44"/>
      <c r="AI30" s="44"/>
      <c r="AJ30" s="44"/>
      <c r="AK30" s="44"/>
      <c r="AL30" s="44"/>
      <c r="AM30" s="44"/>
      <c r="AN30" s="44"/>
      <c r="AO30" s="44"/>
      <c r="AP30" s="44"/>
      <c r="AQ30" s="44"/>
      <c r="AR30" s="44"/>
      <c r="AS30" s="44"/>
      <c r="AT30" s="44"/>
      <c r="AU30" s="44"/>
      <c r="AV30" s="44"/>
      <c r="AW30" s="44"/>
    </row>
    <row r="31" spans="1:49" ht="18.75" customHeight="1">
      <c r="A31" s="19"/>
      <c r="B31" s="75">
        <f>COUNTIF('2026'!Q8:Q100,Dashboard!B35)</f>
        <v>0</v>
      </c>
      <c r="C31" s="75"/>
      <c r="D31" s="32"/>
      <c r="E31" s="19"/>
      <c r="F31" s="21"/>
      <c r="G31" s="21"/>
      <c r="H31" s="21"/>
      <c r="I31" s="21"/>
      <c r="J31" s="21"/>
      <c r="K31" s="21"/>
      <c r="L31" s="21"/>
      <c r="M31" s="21"/>
      <c r="N31" s="21"/>
      <c r="O31" s="60"/>
      <c r="P31" s="62"/>
      <c r="Q31" s="62"/>
      <c r="R31" s="62"/>
      <c r="S31" s="19"/>
      <c r="T31" s="19"/>
      <c r="U31" s="19"/>
      <c r="V31" s="19"/>
      <c r="W31" s="19"/>
      <c r="X31" s="19"/>
      <c r="Y31" s="19"/>
      <c r="Z31" s="19"/>
      <c r="AA31" s="19"/>
      <c r="AB31" s="19"/>
      <c r="AC31" s="19"/>
      <c r="AD31" s="19"/>
      <c r="AE31" s="19"/>
      <c r="AF31" s="44"/>
      <c r="AG31" s="44"/>
      <c r="AH31" s="44"/>
      <c r="AI31" s="44"/>
      <c r="AJ31" s="44"/>
      <c r="AK31" s="44"/>
      <c r="AL31" s="44"/>
      <c r="AM31" s="44"/>
      <c r="AN31" s="44"/>
      <c r="AO31" s="44"/>
      <c r="AP31" s="44"/>
      <c r="AQ31" s="44"/>
      <c r="AR31" s="44"/>
      <c r="AS31" s="44"/>
      <c r="AT31" s="44"/>
      <c r="AU31" s="44"/>
      <c r="AV31" s="44"/>
      <c r="AW31" s="44"/>
    </row>
    <row r="32" spans="1:49" ht="18.75" customHeight="1">
      <c r="A32" s="19"/>
      <c r="B32" s="64"/>
      <c r="C32" s="64"/>
      <c r="D32" s="30"/>
      <c r="E32" s="19"/>
      <c r="F32" s="21"/>
      <c r="G32" s="21"/>
      <c r="H32" s="21"/>
      <c r="I32" s="21"/>
      <c r="J32" s="21"/>
      <c r="K32" s="21"/>
      <c r="L32" s="21"/>
      <c r="M32" s="21"/>
      <c r="N32" s="21"/>
      <c r="O32" s="60"/>
      <c r="P32" s="62"/>
      <c r="Q32" s="62"/>
      <c r="R32" s="62"/>
      <c r="S32" s="19"/>
      <c r="T32" s="19"/>
      <c r="U32" s="19"/>
      <c r="V32" s="19"/>
      <c r="W32" s="19"/>
      <c r="X32" s="19"/>
      <c r="Y32" s="19"/>
      <c r="Z32" s="19"/>
      <c r="AA32" s="19"/>
      <c r="AB32" s="19"/>
      <c r="AC32" s="19"/>
      <c r="AD32" s="19"/>
      <c r="AE32" s="19"/>
      <c r="AF32" s="44"/>
      <c r="AG32" s="44"/>
      <c r="AH32" s="44"/>
      <c r="AI32" s="44"/>
      <c r="AJ32" s="44"/>
      <c r="AK32" s="44"/>
      <c r="AL32" s="44"/>
      <c r="AM32" s="44"/>
      <c r="AN32" s="44"/>
      <c r="AO32" s="44"/>
      <c r="AP32" s="44"/>
      <c r="AQ32" s="44"/>
      <c r="AR32" s="44"/>
      <c r="AS32" s="44"/>
      <c r="AT32" s="44"/>
      <c r="AU32" s="44"/>
      <c r="AV32" s="44"/>
      <c r="AW32" s="44"/>
    </row>
    <row r="33" spans="1:49" ht="18.75" customHeight="1">
      <c r="A33" s="19"/>
      <c r="B33" s="64"/>
      <c r="C33" s="64"/>
      <c r="D33" s="29"/>
      <c r="E33" s="19"/>
      <c r="F33" s="21"/>
      <c r="G33" s="21"/>
      <c r="H33" s="21"/>
      <c r="I33" s="21"/>
      <c r="J33" s="21"/>
      <c r="K33" s="21"/>
      <c r="L33" s="21"/>
      <c r="M33" s="21"/>
      <c r="N33" s="21"/>
      <c r="O33" s="60"/>
      <c r="P33" s="65" t="s">
        <v>45</v>
      </c>
      <c r="Q33" s="66"/>
      <c r="R33" s="67"/>
      <c r="S33" s="19"/>
      <c r="T33" s="19"/>
      <c r="U33" s="19"/>
      <c r="V33" s="19"/>
      <c r="W33" s="19"/>
      <c r="X33" s="19"/>
      <c r="Y33" s="19"/>
      <c r="Z33" s="19"/>
      <c r="AA33" s="19"/>
      <c r="AB33" s="19"/>
      <c r="AC33" s="19"/>
      <c r="AD33" s="19"/>
      <c r="AE33" s="19"/>
      <c r="AF33" s="44"/>
      <c r="AG33" s="44"/>
      <c r="AH33" s="44"/>
      <c r="AI33" s="44"/>
      <c r="AJ33" s="44"/>
      <c r="AK33" s="44"/>
      <c r="AL33" s="44"/>
      <c r="AM33" s="44"/>
      <c r="AN33" s="44"/>
      <c r="AO33" s="44"/>
      <c r="AP33" s="44"/>
      <c r="AQ33" s="44"/>
      <c r="AR33" s="44"/>
      <c r="AS33" s="44"/>
      <c r="AT33" s="44"/>
      <c r="AU33" s="44"/>
      <c r="AV33" s="44"/>
      <c r="AW33" s="44"/>
    </row>
    <row r="34" spans="1:49" ht="18.75" customHeight="1">
      <c r="A34" s="19"/>
      <c r="B34" s="64"/>
      <c r="C34" s="64"/>
      <c r="D34" s="29"/>
      <c r="E34" s="19"/>
      <c r="F34" s="21"/>
      <c r="G34" s="21"/>
      <c r="H34" s="21"/>
      <c r="I34" s="21"/>
      <c r="J34" s="21"/>
      <c r="K34" s="21"/>
      <c r="L34" s="21"/>
      <c r="M34" s="21"/>
      <c r="N34" s="21"/>
      <c r="O34" s="60"/>
      <c r="P34" s="66"/>
      <c r="Q34" s="66"/>
      <c r="R34" s="66"/>
      <c r="S34" s="19"/>
      <c r="T34" s="19"/>
      <c r="U34" s="19"/>
      <c r="V34" s="19"/>
      <c r="W34" s="19"/>
      <c r="X34" s="19"/>
      <c r="Y34" s="19"/>
      <c r="Z34" s="19"/>
      <c r="AA34" s="19"/>
      <c r="AB34" s="19"/>
      <c r="AC34" s="19"/>
      <c r="AD34" s="19"/>
      <c r="AE34" s="19"/>
      <c r="AF34" s="44"/>
      <c r="AG34" s="44"/>
      <c r="AH34" s="44"/>
      <c r="AI34" s="44"/>
      <c r="AJ34" s="44"/>
      <c r="AK34" s="44"/>
      <c r="AL34" s="44"/>
      <c r="AM34" s="44"/>
      <c r="AN34" s="44"/>
      <c r="AO34" s="44"/>
      <c r="AP34" s="44"/>
      <c r="AQ34" s="44"/>
      <c r="AR34" s="44"/>
      <c r="AS34" s="44"/>
      <c r="AT34" s="44"/>
      <c r="AU34" s="44"/>
      <c r="AV34" s="44"/>
      <c r="AW34" s="44"/>
    </row>
    <row r="35" spans="1:49" ht="18.75" customHeight="1">
      <c r="A35" s="19"/>
      <c r="B35" s="63" t="s">
        <v>54</v>
      </c>
      <c r="C35" s="63"/>
      <c r="D35" s="63"/>
      <c r="E35" s="19"/>
      <c r="F35" s="21"/>
      <c r="G35" s="21"/>
      <c r="H35" s="21"/>
      <c r="I35" s="21"/>
      <c r="J35" s="21"/>
      <c r="K35" s="21"/>
      <c r="L35" s="21"/>
      <c r="M35" s="21"/>
      <c r="N35" s="21"/>
      <c r="O35" s="23"/>
      <c r="P35" s="22"/>
      <c r="Q35" s="22"/>
      <c r="R35" s="22"/>
      <c r="S35" s="19"/>
      <c r="T35" s="19"/>
      <c r="U35" s="19"/>
      <c r="V35" s="19"/>
      <c r="W35" s="19"/>
      <c r="X35" s="19"/>
      <c r="Y35" s="19"/>
      <c r="Z35" s="19"/>
      <c r="AA35" s="19"/>
      <c r="AB35" s="19"/>
      <c r="AC35" s="19"/>
      <c r="AD35" s="19"/>
      <c r="AE35" s="19"/>
      <c r="AF35" s="44"/>
      <c r="AG35" s="44"/>
      <c r="AH35" s="44"/>
      <c r="AI35" s="44"/>
      <c r="AJ35" s="44"/>
      <c r="AK35" s="44"/>
      <c r="AL35" s="44"/>
      <c r="AM35" s="44"/>
      <c r="AN35" s="44"/>
      <c r="AO35" s="44"/>
      <c r="AP35" s="44"/>
      <c r="AQ35" s="44"/>
      <c r="AR35" s="44"/>
      <c r="AS35" s="44"/>
      <c r="AT35" s="44"/>
      <c r="AU35" s="44"/>
      <c r="AV35" s="44"/>
      <c r="AW35" s="44"/>
    </row>
    <row r="36" spans="1:49" ht="18.75" customHeight="1">
      <c r="A36" s="19"/>
      <c r="B36" s="31">
        <f>B37</f>
        <v>0</v>
      </c>
      <c r="C36" s="31"/>
      <c r="D36" s="31"/>
      <c r="E36" s="19"/>
      <c r="F36" s="21"/>
      <c r="G36" s="21"/>
      <c r="H36" s="21"/>
      <c r="I36" s="21"/>
      <c r="J36" s="21"/>
      <c r="K36" s="21"/>
      <c r="L36" s="21"/>
      <c r="M36" s="21"/>
      <c r="N36" s="21"/>
      <c r="O36" s="71"/>
      <c r="P36" s="76">
        <f>COUNTA('2026'!J8:J100)</f>
        <v>18</v>
      </c>
      <c r="Q36" s="73"/>
      <c r="R36" s="73"/>
      <c r="S36" s="19"/>
      <c r="T36" s="19"/>
      <c r="U36" s="19"/>
      <c r="V36" s="19"/>
      <c r="W36" s="19"/>
      <c r="X36" s="19"/>
      <c r="Y36" s="19"/>
      <c r="Z36" s="19"/>
      <c r="AA36" s="19"/>
      <c r="AB36" s="19"/>
      <c r="AC36" s="19"/>
      <c r="AD36" s="19"/>
      <c r="AE36" s="19"/>
      <c r="AF36" s="44"/>
      <c r="AG36" s="44"/>
      <c r="AH36" s="44"/>
      <c r="AI36" s="44"/>
      <c r="AJ36" s="44"/>
      <c r="AK36" s="44"/>
      <c r="AL36" s="44"/>
      <c r="AM36" s="44"/>
      <c r="AN36" s="44"/>
      <c r="AO36" s="44"/>
      <c r="AP36" s="44"/>
      <c r="AQ36" s="44"/>
      <c r="AR36" s="44"/>
      <c r="AS36" s="44"/>
      <c r="AT36" s="44"/>
      <c r="AU36" s="44"/>
      <c r="AV36" s="44"/>
      <c r="AW36" s="44"/>
    </row>
    <row r="37" spans="1:49" ht="18.75" customHeight="1">
      <c r="A37" s="19"/>
      <c r="B37" s="33">
        <f>B31/D37</f>
        <v>0</v>
      </c>
      <c r="C37" s="22"/>
      <c r="D37" s="24">
        <f>B9</f>
        <v>18</v>
      </c>
      <c r="E37" s="19"/>
      <c r="F37" s="21"/>
      <c r="G37" s="21"/>
      <c r="H37" s="21"/>
      <c r="I37" s="21"/>
      <c r="J37" s="21"/>
      <c r="K37" s="21"/>
      <c r="L37" s="21"/>
      <c r="M37" s="21"/>
      <c r="N37" s="21"/>
      <c r="O37" s="60"/>
      <c r="P37" s="62"/>
      <c r="Q37" s="62"/>
      <c r="R37" s="62"/>
      <c r="S37" s="19"/>
      <c r="T37" s="19"/>
      <c r="U37" s="19"/>
      <c r="V37" s="19"/>
      <c r="W37" s="19"/>
      <c r="X37" s="19"/>
      <c r="Y37" s="19"/>
      <c r="Z37" s="19"/>
      <c r="AA37" s="19"/>
      <c r="AB37" s="19"/>
      <c r="AC37" s="19"/>
      <c r="AD37" s="19"/>
      <c r="AE37" s="19"/>
      <c r="AF37" s="44"/>
      <c r="AG37" s="44"/>
      <c r="AH37" s="44"/>
      <c r="AI37" s="44"/>
      <c r="AJ37" s="44"/>
      <c r="AK37" s="44"/>
      <c r="AL37" s="44"/>
      <c r="AM37" s="44"/>
      <c r="AN37" s="44"/>
      <c r="AO37" s="44"/>
      <c r="AP37" s="44"/>
      <c r="AQ37" s="44"/>
      <c r="AR37" s="44"/>
      <c r="AS37" s="44"/>
      <c r="AT37" s="44"/>
      <c r="AU37" s="44"/>
      <c r="AV37" s="44"/>
      <c r="AW37" s="44"/>
    </row>
    <row r="38" spans="1:49" ht="18.75" customHeight="1">
      <c r="A38" s="19"/>
      <c r="B38" s="22"/>
      <c r="C38" s="22"/>
      <c r="D38" s="22"/>
      <c r="E38" s="19"/>
      <c r="F38" s="21"/>
      <c r="G38" s="21"/>
      <c r="H38" s="21"/>
      <c r="I38" s="21"/>
      <c r="J38" s="21"/>
      <c r="K38" s="21"/>
      <c r="L38" s="21"/>
      <c r="M38" s="21"/>
      <c r="N38" s="21"/>
      <c r="O38" s="60"/>
      <c r="P38" s="62"/>
      <c r="Q38" s="62"/>
      <c r="R38" s="62"/>
      <c r="S38" s="19"/>
      <c r="T38" s="19"/>
      <c r="U38" s="19"/>
      <c r="V38" s="19"/>
      <c r="W38" s="19"/>
      <c r="X38" s="19"/>
      <c r="Y38" s="19"/>
      <c r="Z38" s="19"/>
      <c r="AA38" s="19"/>
      <c r="AB38" s="19"/>
      <c r="AC38" s="19"/>
      <c r="AD38" s="19"/>
      <c r="AE38" s="19"/>
      <c r="AF38" s="44"/>
      <c r="AG38" s="44"/>
      <c r="AH38" s="44"/>
      <c r="AI38" s="44"/>
      <c r="AJ38" s="44"/>
      <c r="AK38" s="44"/>
      <c r="AL38" s="44"/>
      <c r="AM38" s="44"/>
      <c r="AN38" s="44"/>
      <c r="AO38" s="44"/>
      <c r="AP38" s="44"/>
      <c r="AQ38" s="44"/>
      <c r="AR38" s="44"/>
      <c r="AS38" s="44"/>
      <c r="AT38" s="44"/>
      <c r="AU38" s="44"/>
      <c r="AV38" s="44"/>
      <c r="AW38" s="44"/>
    </row>
    <row r="39" spans="1:49" ht="18.75" customHeight="1">
      <c r="A39" s="19"/>
      <c r="B39" s="75">
        <f>COUNTIF('2026'!Q8:Q100,Dashboard!B43)</f>
        <v>8</v>
      </c>
      <c r="C39" s="77"/>
      <c r="D39" s="78" t="s">
        <v>114</v>
      </c>
      <c r="E39" s="19"/>
      <c r="F39" s="21"/>
      <c r="G39" s="21"/>
      <c r="H39" s="21"/>
      <c r="I39" s="21"/>
      <c r="J39" s="21"/>
      <c r="K39" s="21"/>
      <c r="L39" s="21"/>
      <c r="M39" s="21"/>
      <c r="N39" s="21"/>
      <c r="O39" s="60"/>
      <c r="P39" s="62"/>
      <c r="Q39" s="62"/>
      <c r="R39" s="62"/>
      <c r="S39" s="19"/>
      <c r="T39" s="19"/>
      <c r="U39" s="19"/>
      <c r="V39" s="19"/>
      <c r="W39" s="19"/>
      <c r="X39" s="19"/>
      <c r="Y39" s="19"/>
      <c r="Z39" s="19"/>
      <c r="AA39" s="19"/>
      <c r="AB39" s="19"/>
      <c r="AC39" s="19"/>
      <c r="AD39" s="19"/>
      <c r="AE39" s="19"/>
      <c r="AF39" s="44"/>
      <c r="AG39" s="44"/>
      <c r="AH39" s="44"/>
      <c r="AI39" s="44"/>
      <c r="AJ39" s="44"/>
      <c r="AK39" s="44"/>
      <c r="AL39" s="44"/>
      <c r="AM39" s="44"/>
      <c r="AN39" s="44"/>
      <c r="AO39" s="44"/>
      <c r="AP39" s="44"/>
      <c r="AQ39" s="44"/>
      <c r="AR39" s="44"/>
      <c r="AS39" s="44"/>
      <c r="AT39" s="44"/>
      <c r="AU39" s="44"/>
      <c r="AV39" s="44"/>
      <c r="AW39" s="44"/>
    </row>
    <row r="40" spans="1:49" ht="18.75" customHeight="1">
      <c r="A40" s="19"/>
      <c r="B40" s="66"/>
      <c r="C40" s="66"/>
      <c r="D40" s="79"/>
      <c r="E40" s="19"/>
      <c r="F40" s="21"/>
      <c r="G40" s="21"/>
      <c r="H40" s="21"/>
      <c r="I40" s="21"/>
      <c r="J40" s="21"/>
      <c r="K40" s="21"/>
      <c r="L40" s="21"/>
      <c r="M40" s="21"/>
      <c r="N40" s="21"/>
      <c r="O40" s="60"/>
      <c r="P40" s="62"/>
      <c r="Q40" s="62"/>
      <c r="R40" s="62"/>
      <c r="S40" s="19"/>
      <c r="T40" s="19"/>
      <c r="U40" s="19"/>
      <c r="V40" s="19"/>
      <c r="W40" s="19"/>
      <c r="X40" s="19"/>
      <c r="Y40" s="19"/>
      <c r="Z40" s="19"/>
      <c r="AA40" s="19"/>
      <c r="AB40" s="19"/>
      <c r="AC40" s="19"/>
      <c r="AD40" s="19"/>
      <c r="AE40" s="19"/>
      <c r="AF40" s="44"/>
      <c r="AG40" s="44"/>
      <c r="AH40" s="44"/>
      <c r="AI40" s="44"/>
      <c r="AJ40" s="44"/>
      <c r="AK40" s="44"/>
      <c r="AL40" s="44"/>
      <c r="AM40" s="44"/>
      <c r="AN40" s="44"/>
      <c r="AO40" s="44"/>
      <c r="AP40" s="44"/>
      <c r="AQ40" s="44"/>
      <c r="AR40" s="44"/>
      <c r="AS40" s="44"/>
      <c r="AT40" s="44"/>
      <c r="AU40" s="44"/>
      <c r="AV40" s="44"/>
      <c r="AW40" s="44"/>
    </row>
    <row r="41" spans="1:49" ht="18.75" customHeight="1">
      <c r="A41" s="19"/>
      <c r="B41" s="66"/>
      <c r="C41" s="66"/>
      <c r="D41" s="81" t="s">
        <v>43</v>
      </c>
      <c r="E41" s="19"/>
      <c r="F41" s="21"/>
      <c r="G41" s="21"/>
      <c r="H41" s="21"/>
      <c r="I41" s="21"/>
      <c r="J41" s="21"/>
      <c r="K41" s="21"/>
      <c r="L41" s="21"/>
      <c r="M41" s="21"/>
      <c r="N41" s="21"/>
      <c r="O41" s="60"/>
      <c r="P41" s="62"/>
      <c r="Q41" s="62"/>
      <c r="R41" s="62"/>
      <c r="S41" s="19"/>
      <c r="T41" s="19"/>
      <c r="U41" s="19"/>
      <c r="V41" s="19"/>
      <c r="W41" s="19"/>
      <c r="X41" s="19"/>
      <c r="Y41" s="19"/>
      <c r="Z41" s="19"/>
      <c r="AA41" s="19"/>
      <c r="AB41" s="19"/>
      <c r="AC41" s="19"/>
      <c r="AD41" s="19"/>
      <c r="AE41" s="19"/>
      <c r="AF41" s="44"/>
      <c r="AG41" s="44"/>
      <c r="AH41" s="44"/>
      <c r="AI41" s="44"/>
      <c r="AJ41" s="44"/>
      <c r="AK41" s="44"/>
      <c r="AL41" s="44"/>
      <c r="AM41" s="44"/>
      <c r="AN41" s="44"/>
      <c r="AO41" s="44"/>
      <c r="AP41" s="44"/>
      <c r="AQ41" s="44"/>
      <c r="AR41" s="44"/>
      <c r="AS41" s="44"/>
      <c r="AT41" s="44"/>
      <c r="AU41" s="44"/>
      <c r="AV41" s="44"/>
      <c r="AW41" s="44"/>
    </row>
    <row r="42" spans="1:49" ht="18.75" customHeight="1">
      <c r="A42" s="19"/>
      <c r="B42" s="66"/>
      <c r="C42" s="66"/>
      <c r="D42" s="79"/>
      <c r="E42" s="19"/>
      <c r="F42" s="21"/>
      <c r="G42" s="21"/>
      <c r="H42" s="21"/>
      <c r="I42" s="21"/>
      <c r="J42" s="21"/>
      <c r="K42" s="21"/>
      <c r="L42" s="21"/>
      <c r="M42" s="21"/>
      <c r="N42" s="21"/>
      <c r="O42" s="60"/>
      <c r="P42" s="62"/>
      <c r="Q42" s="62"/>
      <c r="R42" s="62"/>
      <c r="S42" s="19"/>
      <c r="T42" s="19"/>
      <c r="U42" s="19"/>
      <c r="V42" s="19"/>
      <c r="W42" s="19"/>
      <c r="X42" s="19"/>
      <c r="Y42" s="19"/>
      <c r="Z42" s="19"/>
      <c r="AA42" s="19"/>
      <c r="AB42" s="19"/>
      <c r="AC42" s="19"/>
      <c r="AD42" s="19"/>
      <c r="AE42" s="19"/>
      <c r="AF42" s="44"/>
      <c r="AG42" s="44"/>
      <c r="AH42" s="44"/>
      <c r="AI42" s="44"/>
      <c r="AJ42" s="44"/>
      <c r="AK42" s="44"/>
      <c r="AL42" s="44"/>
      <c r="AM42" s="44"/>
      <c r="AN42" s="44"/>
      <c r="AO42" s="44"/>
      <c r="AP42" s="44"/>
      <c r="AQ42" s="44"/>
      <c r="AR42" s="44"/>
      <c r="AS42" s="44"/>
      <c r="AT42" s="44"/>
      <c r="AU42" s="44"/>
      <c r="AV42" s="44"/>
      <c r="AW42" s="44"/>
    </row>
    <row r="43" spans="1:49" ht="66" customHeight="1">
      <c r="A43" s="19"/>
      <c r="B43" s="82" t="s">
        <v>65</v>
      </c>
      <c r="C43" s="82"/>
      <c r="D43" s="82"/>
      <c r="E43" s="19"/>
      <c r="F43" s="21"/>
      <c r="G43" s="21"/>
      <c r="H43" s="21"/>
      <c r="I43" s="21"/>
      <c r="J43" s="21"/>
      <c r="K43" s="21"/>
      <c r="L43" s="21"/>
      <c r="M43" s="21"/>
      <c r="N43" s="21"/>
      <c r="O43" s="60"/>
      <c r="P43" s="80" t="s">
        <v>46</v>
      </c>
      <c r="Q43" s="80"/>
      <c r="R43" s="80"/>
      <c r="S43" s="19"/>
      <c r="T43" s="19"/>
      <c r="U43" s="19"/>
      <c r="V43" s="19"/>
      <c r="W43" s="19"/>
      <c r="X43" s="19"/>
      <c r="Y43" s="19"/>
      <c r="Z43" s="19"/>
      <c r="AA43" s="19"/>
      <c r="AB43" s="19"/>
      <c r="AC43" s="19"/>
      <c r="AD43" s="19"/>
      <c r="AE43" s="19"/>
      <c r="AF43" s="44"/>
      <c r="AG43" s="44"/>
      <c r="AH43" s="44"/>
      <c r="AI43" s="44"/>
      <c r="AJ43" s="44"/>
      <c r="AK43" s="44"/>
      <c r="AL43" s="44"/>
      <c r="AM43" s="44"/>
      <c r="AN43" s="44"/>
      <c r="AO43" s="44"/>
      <c r="AP43" s="44"/>
      <c r="AQ43" s="44"/>
      <c r="AR43" s="44"/>
      <c r="AS43" s="44"/>
      <c r="AT43" s="44"/>
      <c r="AU43" s="44"/>
      <c r="AV43" s="44"/>
      <c r="AW43" s="44"/>
    </row>
    <row r="44" spans="1:49" ht="18.75" customHeight="1">
      <c r="A44" s="19"/>
      <c r="B44" s="74">
        <f>B45</f>
        <v>0.44444444444444442</v>
      </c>
      <c r="C44" s="74"/>
      <c r="D44" s="74"/>
      <c r="E44" s="19"/>
      <c r="F44" s="21"/>
      <c r="G44" s="21"/>
      <c r="H44" s="21"/>
      <c r="I44" s="21"/>
      <c r="J44" s="21"/>
      <c r="K44" s="21"/>
      <c r="L44" s="21"/>
      <c r="M44" s="19"/>
      <c r="N44" s="19"/>
      <c r="O44" s="60"/>
      <c r="P44" s="80"/>
      <c r="Q44" s="80"/>
      <c r="R44" s="80"/>
      <c r="S44" s="19"/>
      <c r="T44" s="19"/>
      <c r="U44" s="19"/>
      <c r="V44" s="19"/>
      <c r="W44" s="19"/>
      <c r="X44" s="19"/>
      <c r="Y44" s="19"/>
      <c r="Z44" s="19"/>
      <c r="AA44" s="19"/>
      <c r="AB44" s="19"/>
      <c r="AC44" s="19"/>
      <c r="AD44" s="19"/>
      <c r="AE44" s="19"/>
      <c r="AF44" s="44"/>
      <c r="AG44" s="44"/>
      <c r="AH44" s="44"/>
      <c r="AI44" s="44"/>
      <c r="AJ44" s="44"/>
      <c r="AK44" s="44"/>
      <c r="AL44" s="44"/>
      <c r="AM44" s="44"/>
      <c r="AN44" s="44"/>
      <c r="AO44" s="44"/>
      <c r="AP44" s="44"/>
      <c r="AQ44" s="44"/>
      <c r="AR44" s="44"/>
      <c r="AS44" s="44"/>
      <c r="AT44" s="44"/>
      <c r="AU44" s="44"/>
      <c r="AV44" s="44"/>
      <c r="AW44" s="44"/>
    </row>
    <row r="45" spans="1:49" ht="18.75" customHeight="1">
      <c r="A45" s="19"/>
      <c r="B45" s="33">
        <f>B39/D45</f>
        <v>0.44444444444444442</v>
      </c>
      <c r="C45" s="22"/>
      <c r="D45" s="24">
        <f>B9</f>
        <v>18</v>
      </c>
      <c r="E45" s="19"/>
      <c r="F45" s="21"/>
      <c r="G45" s="21"/>
      <c r="H45" s="21"/>
      <c r="I45" s="21"/>
      <c r="J45" s="21"/>
      <c r="K45" s="21"/>
      <c r="L45" s="21"/>
      <c r="M45" s="21"/>
      <c r="N45" s="21"/>
      <c r="O45" s="19"/>
      <c r="P45" s="19"/>
      <c r="Q45" s="19"/>
      <c r="R45" s="21"/>
      <c r="S45" s="19"/>
      <c r="T45" s="19"/>
      <c r="U45" s="19"/>
      <c r="V45" s="19"/>
      <c r="W45" s="19"/>
      <c r="X45" s="19"/>
      <c r="Y45" s="19"/>
      <c r="Z45" s="25"/>
      <c r="AA45" s="25"/>
      <c r="AB45" s="19"/>
      <c r="AC45" s="19"/>
      <c r="AD45" s="19"/>
      <c r="AE45" s="19"/>
      <c r="AF45" s="44"/>
      <c r="AG45" s="44"/>
      <c r="AH45" s="44"/>
      <c r="AI45" s="44"/>
      <c r="AJ45" s="44"/>
      <c r="AK45" s="44"/>
      <c r="AL45" s="44"/>
      <c r="AM45" s="44"/>
      <c r="AN45" s="44"/>
      <c r="AO45" s="44"/>
      <c r="AP45" s="44"/>
      <c r="AQ45" s="44"/>
      <c r="AR45" s="44"/>
      <c r="AS45" s="44"/>
      <c r="AT45" s="44"/>
      <c r="AU45" s="44"/>
      <c r="AV45" s="44"/>
      <c r="AW45" s="44"/>
    </row>
    <row r="46" spans="1:49" ht="18.75" customHeight="1">
      <c r="A46" s="19"/>
      <c r="B46" s="19"/>
      <c r="C46" s="19"/>
      <c r="D46" s="19"/>
      <c r="E46" s="19"/>
      <c r="F46" s="19"/>
      <c r="G46" s="19"/>
      <c r="H46" s="19"/>
      <c r="I46" s="19"/>
      <c r="J46" s="19"/>
      <c r="K46" s="21"/>
      <c r="L46" s="21"/>
      <c r="M46" s="21"/>
      <c r="N46" s="21"/>
      <c r="O46" s="19"/>
      <c r="P46" s="19"/>
      <c r="Q46" s="19"/>
      <c r="R46" s="21"/>
      <c r="S46" s="19"/>
      <c r="T46" s="19"/>
      <c r="U46" s="19"/>
      <c r="V46" s="19"/>
      <c r="W46" s="19"/>
      <c r="X46" s="19"/>
      <c r="Y46" s="19"/>
      <c r="Z46" s="25"/>
      <c r="AA46" s="25"/>
      <c r="AB46" s="19"/>
      <c r="AC46" s="19"/>
      <c r="AD46" s="19"/>
      <c r="AE46" s="19"/>
      <c r="AF46" s="44"/>
      <c r="AG46" s="44"/>
      <c r="AH46" s="44"/>
      <c r="AI46" s="44"/>
      <c r="AJ46" s="44"/>
      <c r="AK46" s="44"/>
      <c r="AL46" s="44"/>
      <c r="AM46" s="44"/>
      <c r="AN46" s="44"/>
      <c r="AO46" s="44"/>
      <c r="AP46" s="44"/>
      <c r="AQ46" s="44"/>
      <c r="AR46" s="44"/>
      <c r="AS46" s="44"/>
      <c r="AT46" s="44"/>
      <c r="AU46" s="44"/>
      <c r="AV46" s="44"/>
      <c r="AW46" s="44"/>
    </row>
    <row r="47" spans="1:49" ht="13">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44"/>
      <c r="AJ47" s="44"/>
      <c r="AK47" s="44"/>
      <c r="AL47" s="44"/>
      <c r="AM47" s="44"/>
      <c r="AN47" s="44"/>
      <c r="AO47" s="44"/>
      <c r="AP47" s="44"/>
      <c r="AQ47" s="44"/>
      <c r="AR47" s="44"/>
      <c r="AS47" s="44"/>
      <c r="AT47" s="44"/>
      <c r="AU47" s="44"/>
      <c r="AV47" s="44"/>
      <c r="AW47" s="44"/>
    </row>
    <row r="48" spans="1:49" ht="13">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44"/>
      <c r="AJ48" s="44"/>
      <c r="AK48" s="44"/>
      <c r="AL48" s="44"/>
      <c r="AM48" s="44"/>
      <c r="AN48" s="44"/>
      <c r="AO48" s="44"/>
      <c r="AP48" s="44"/>
      <c r="AQ48" s="44"/>
      <c r="AR48" s="44"/>
      <c r="AS48" s="44"/>
      <c r="AT48" s="44"/>
      <c r="AU48" s="44"/>
      <c r="AV48" s="44"/>
      <c r="AW48" s="44"/>
    </row>
    <row r="49" spans="1:49" ht="13">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44"/>
      <c r="AJ49" s="44"/>
      <c r="AK49" s="44"/>
      <c r="AL49" s="44"/>
      <c r="AM49" s="44"/>
      <c r="AN49" s="44"/>
      <c r="AO49" s="44"/>
      <c r="AP49" s="44"/>
      <c r="AQ49" s="44"/>
      <c r="AR49" s="44"/>
      <c r="AS49" s="44"/>
      <c r="AT49" s="44"/>
      <c r="AU49" s="44"/>
      <c r="AV49" s="44"/>
      <c r="AW49" s="44"/>
    </row>
    <row r="50" spans="1:49"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44"/>
      <c r="AJ50" s="44"/>
      <c r="AK50" s="44"/>
      <c r="AL50" s="44"/>
      <c r="AM50" s="44"/>
      <c r="AN50" s="44"/>
      <c r="AO50" s="44"/>
      <c r="AP50" s="44"/>
      <c r="AQ50" s="44"/>
      <c r="AR50" s="44"/>
      <c r="AS50" s="44"/>
      <c r="AT50" s="44"/>
      <c r="AU50" s="44"/>
      <c r="AV50" s="44"/>
      <c r="AW50" s="44"/>
    </row>
    <row r="51" spans="1:49"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row>
    <row r="52" spans="1:49"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row>
    <row r="53" spans="1:49"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row>
    <row r="54" spans="1:49"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row>
    <row r="55" spans="1:49"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row>
    <row r="56" spans="1:49"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row>
    <row r="57" spans="1:49"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row>
    <row r="58" spans="1:49"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row>
    <row r="59" spans="1:49"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row>
    <row r="60" spans="1:49"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row>
    <row r="61" spans="1:49"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row>
    <row r="62" spans="1:49"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row>
    <row r="63" spans="1:49"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row>
    <row r="64" spans="1:49"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row>
    <row r="65" spans="1:34"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row>
    <row r="66" spans="1:34"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row>
    <row r="67" spans="1:34"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row>
    <row r="68" spans="1:34"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row>
    <row r="69" spans="1:34"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row>
    <row r="70" spans="1:34"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row>
    <row r="71" spans="1:34"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row>
  </sheetData>
  <mergeCells count="25">
    <mergeCell ref="R33:R34"/>
    <mergeCell ref="O36:O44"/>
    <mergeCell ref="P36:R42"/>
    <mergeCell ref="B39:C42"/>
    <mergeCell ref="D39:D40"/>
    <mergeCell ref="P43:R44"/>
    <mergeCell ref="D41:D42"/>
    <mergeCell ref="B44:D44"/>
    <mergeCell ref="B43:D43"/>
    <mergeCell ref="F1:V2"/>
    <mergeCell ref="O18:O25"/>
    <mergeCell ref="P18:R23"/>
    <mergeCell ref="B26:D26"/>
    <mergeCell ref="B35:D35"/>
    <mergeCell ref="B22:C25"/>
    <mergeCell ref="P24:Q25"/>
    <mergeCell ref="R24:R25"/>
    <mergeCell ref="B7:D8"/>
    <mergeCell ref="B9:D13"/>
    <mergeCell ref="B14:D15"/>
    <mergeCell ref="O27:O34"/>
    <mergeCell ref="P27:R32"/>
    <mergeCell ref="B27:D27"/>
    <mergeCell ref="B31:C34"/>
    <mergeCell ref="P33:Q34"/>
  </mergeCells>
  <phoneticPr fontId="38" type="noConversion"/>
  <conditionalFormatting sqref="B27:D27">
    <cfRule type="dataBar" priority="3">
      <dataBar showValue="0">
        <cfvo type="num" val="0"/>
        <cfvo type="num" val="1"/>
        <color rgb="FF00B050"/>
      </dataBar>
      <extLst>
        <ext xmlns:x14="http://schemas.microsoft.com/office/spreadsheetml/2009/9/main" uri="{B025F937-C7B1-47D3-B67F-A62EFF666E3E}">
          <x14:id>{5D8DBB68-A570-4BE7-8DE6-0B2D78AA03FC}</x14:id>
        </ext>
      </extLst>
    </cfRule>
    <cfRule type="dataBar" priority="4">
      <dataBar>
        <cfvo type="min"/>
        <cfvo type="max"/>
        <color rgb="FF63C384"/>
      </dataBar>
      <extLst>
        <ext xmlns:x14="http://schemas.microsoft.com/office/spreadsheetml/2009/9/main" uri="{B025F937-C7B1-47D3-B67F-A62EFF666E3E}">
          <x14:id>{C70E6120-2C77-4A88-883F-E501E35889DC}</x14:id>
        </ext>
      </extLst>
    </cfRule>
  </conditionalFormatting>
  <conditionalFormatting sqref="B36:D36">
    <cfRule type="dataBar" priority="2">
      <dataBar showValue="0">
        <cfvo type="num" val="0"/>
        <cfvo type="num" val="1"/>
        <color rgb="FFFFC000"/>
      </dataBar>
      <extLst>
        <ext xmlns:x14="http://schemas.microsoft.com/office/spreadsheetml/2009/9/main" uri="{B025F937-C7B1-47D3-B67F-A62EFF666E3E}">
          <x14:id>{F2120723-0167-4602-8D0F-AB5ED1900779}</x14:id>
        </ext>
      </extLst>
    </cfRule>
  </conditionalFormatting>
  <conditionalFormatting sqref="B44:D44">
    <cfRule type="dataBar" priority="1">
      <dataBar showValue="0">
        <cfvo type="num" val="0"/>
        <cfvo type="num" val="1"/>
        <color rgb="FFFF0000"/>
      </dataBar>
      <extLst>
        <ext xmlns:x14="http://schemas.microsoft.com/office/spreadsheetml/2009/9/main" uri="{B025F937-C7B1-47D3-B67F-A62EFF666E3E}">
          <x14:id>{672591B9-3563-435C-99A2-287B4E34F88D}</x14:id>
        </ext>
      </extLst>
    </cfRule>
  </conditionalFormatting>
  <printOptions horizontalCentered="1" gridLines="1"/>
  <pageMargins left="0.7" right="0.7" top="0.75" bottom="0.75" header="0" footer="0"/>
  <pageSetup scale="20" fitToHeight="0" pageOrder="overThenDown" orientation="landscape" cellComments="atEnd" r:id="rId1"/>
  <drawing r:id="rId2"/>
  <extLst>
    <ext xmlns:x14="http://schemas.microsoft.com/office/spreadsheetml/2009/9/main" uri="{78C0D931-6437-407d-A8EE-F0AAD7539E65}">
      <x14:conditionalFormattings>
        <x14:conditionalFormatting xmlns:xm="http://schemas.microsoft.com/office/excel/2006/main">
          <x14:cfRule type="dataBar" id="{5D8DBB68-A570-4BE7-8DE6-0B2D78AA03FC}">
            <x14:dataBar minLength="0" maxLength="100">
              <x14:cfvo type="num">
                <xm:f>0</xm:f>
              </x14:cfvo>
              <x14:cfvo type="num">
                <xm:f>1</xm:f>
              </x14:cfvo>
              <x14:negativeFillColor rgb="FFFF0000"/>
              <x14:axisColor rgb="FF000000"/>
            </x14:dataBar>
          </x14:cfRule>
          <x14:cfRule type="dataBar" id="{C70E6120-2C77-4A88-883F-E501E35889DC}">
            <x14:dataBar minLength="0" maxLength="100" border="1" negativeBarBorderColorSameAsPositive="0">
              <x14:cfvo type="autoMin"/>
              <x14:cfvo type="autoMax"/>
              <x14:borderColor rgb="FF63C384"/>
              <x14:negativeFillColor rgb="FFFF0000"/>
              <x14:negativeBorderColor rgb="FFFF0000"/>
              <x14:axisColor rgb="FF000000"/>
            </x14:dataBar>
          </x14:cfRule>
          <xm:sqref>B27:D27</xm:sqref>
        </x14:conditionalFormatting>
        <x14:conditionalFormatting xmlns:xm="http://schemas.microsoft.com/office/excel/2006/main">
          <x14:cfRule type="dataBar" id="{F2120723-0167-4602-8D0F-AB5ED1900779}">
            <x14:dataBar minLength="0" maxLength="100">
              <x14:cfvo type="num">
                <xm:f>0</xm:f>
              </x14:cfvo>
              <x14:cfvo type="num">
                <xm:f>1</xm:f>
              </x14:cfvo>
              <x14:negativeFillColor rgb="FFFF0000"/>
              <x14:axisColor rgb="FF000000"/>
            </x14:dataBar>
          </x14:cfRule>
          <xm:sqref>B36:D36</xm:sqref>
        </x14:conditionalFormatting>
        <x14:conditionalFormatting xmlns:xm="http://schemas.microsoft.com/office/excel/2006/main">
          <x14:cfRule type="dataBar" id="{672591B9-3563-435C-99A2-287B4E34F88D}">
            <x14:dataBar minLength="0" maxLength="100">
              <x14:cfvo type="num">
                <xm:f>0</xm:f>
              </x14:cfvo>
              <x14:cfvo type="num">
                <xm:f>1</xm:f>
              </x14:cfvo>
              <x14:negativeFillColor rgb="FFFF0000"/>
              <x14:axisColor rgb="FF000000"/>
            </x14:dataBar>
          </x14:cfRule>
          <xm:sqref>B44:D44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B072-614A-497B-A83C-804F78F5A120}">
  <dimension ref="A1:K30"/>
  <sheetViews>
    <sheetView workbookViewId="0">
      <selection activeCell="G30" sqref="G30"/>
    </sheetView>
  </sheetViews>
  <sheetFormatPr defaultRowHeight="12.5"/>
  <cols>
    <col min="1" max="1" width="47.81640625" customWidth="1"/>
    <col min="7" max="7" width="20.1796875" customWidth="1"/>
    <col min="8" max="8" width="16.1796875" customWidth="1"/>
  </cols>
  <sheetData>
    <row r="1" spans="1:11">
      <c r="A1" t="s">
        <v>29</v>
      </c>
      <c r="B1">
        <f>COUNTIF('2026'!$G$8:$G$100,A1)</f>
        <v>3</v>
      </c>
      <c r="F1" t="s">
        <v>66</v>
      </c>
      <c r="G1" t="s">
        <v>67</v>
      </c>
    </row>
    <row r="2" spans="1:11">
      <c r="A2" t="s">
        <v>23</v>
      </c>
      <c r="B2">
        <f>COUNTIF('2026'!$G$8:$G$100,A2)</f>
        <v>7</v>
      </c>
      <c r="F2">
        <v>2008</v>
      </c>
      <c r="G2">
        <v>66</v>
      </c>
      <c r="J2" s="27" t="s">
        <v>26</v>
      </c>
      <c r="K2">
        <f>COUNTIF('2026'!$L$8:$L$100,J2)</f>
        <v>1</v>
      </c>
    </row>
    <row r="3" spans="1:11">
      <c r="A3" t="s">
        <v>30</v>
      </c>
      <c r="B3">
        <f>COUNTIF('2026'!$G$8:$G$100,A3)</f>
        <v>1</v>
      </c>
      <c r="F3">
        <v>2009</v>
      </c>
      <c r="G3">
        <v>64</v>
      </c>
      <c r="J3" t="s">
        <v>47</v>
      </c>
      <c r="K3">
        <f>COUNTIF('2026'!$L$8:$L$100,J3)</f>
        <v>2</v>
      </c>
    </row>
    <row r="4" spans="1:11">
      <c r="A4" t="s">
        <v>31</v>
      </c>
      <c r="B4">
        <f>COUNTIF('2026'!$G$8:$G$100,A4)</f>
        <v>4</v>
      </c>
      <c r="F4">
        <v>2010</v>
      </c>
      <c r="G4">
        <v>63</v>
      </c>
      <c r="J4" t="s">
        <v>48</v>
      </c>
      <c r="K4">
        <f>COUNTIF('2026'!$L$8:$L$100,J4)</f>
        <v>6</v>
      </c>
    </row>
    <row r="5" spans="1:11">
      <c r="A5" t="s">
        <v>32</v>
      </c>
      <c r="B5">
        <f>COUNTIF('2026'!$G$8:$G$100,A5)</f>
        <v>3</v>
      </c>
      <c r="F5">
        <v>2011</v>
      </c>
      <c r="G5">
        <v>58</v>
      </c>
      <c r="J5" t="s">
        <v>49</v>
      </c>
      <c r="K5">
        <f>COUNTIF('2026'!$L$8:$L$100,J5)</f>
        <v>4</v>
      </c>
    </row>
    <row r="6" spans="1:11">
      <c r="F6">
        <v>2012</v>
      </c>
      <c r="G6">
        <v>60</v>
      </c>
      <c r="J6" t="s">
        <v>50</v>
      </c>
      <c r="K6">
        <f>COUNTIF('2026'!$L$8:$L$100,J6)</f>
        <v>3</v>
      </c>
    </row>
    <row r="7" spans="1:11">
      <c r="A7" s="28" t="s">
        <v>28</v>
      </c>
      <c r="B7">
        <f>COUNTIF('2026'!$C$8:$C$100,cALCOLI!A7)</f>
        <v>3</v>
      </c>
      <c r="F7">
        <v>2013</v>
      </c>
      <c r="G7">
        <v>52</v>
      </c>
      <c r="J7" t="s">
        <v>51</v>
      </c>
      <c r="K7">
        <f>COUNTIF('2026'!$L$8:$L$100,J7)</f>
        <v>1</v>
      </c>
    </row>
    <row r="8" spans="1:11">
      <c r="A8" s="28" t="s">
        <v>11</v>
      </c>
      <c r="B8">
        <f>COUNTIF('2026'!$C$8:$C$100,cALCOLI!A8)</f>
        <v>0</v>
      </c>
      <c r="F8">
        <v>2014</v>
      </c>
      <c r="G8">
        <v>47</v>
      </c>
      <c r="J8" t="s">
        <v>112</v>
      </c>
      <c r="K8">
        <f>COUNTIF('2026'!$L$8:$L$100,J8)</f>
        <v>1</v>
      </c>
    </row>
    <row r="9" spans="1:11">
      <c r="A9" s="28" t="s">
        <v>17</v>
      </c>
      <c r="B9">
        <f>COUNTIF('2026'!$C$8:$C$100,cALCOLI!A9)</f>
        <v>1</v>
      </c>
      <c r="F9">
        <v>2015</v>
      </c>
      <c r="G9">
        <v>44</v>
      </c>
    </row>
    <row r="10" spans="1:11">
      <c r="A10" s="28" t="s">
        <v>13</v>
      </c>
      <c r="B10">
        <f>COUNTIF('2026'!$C$8:$C$100,cALCOLI!A10)</f>
        <v>0</v>
      </c>
      <c r="F10">
        <v>2016</v>
      </c>
      <c r="G10">
        <v>40</v>
      </c>
    </row>
    <row r="11" spans="1:11">
      <c r="A11" s="28" t="s">
        <v>15</v>
      </c>
      <c r="B11">
        <f>COUNTIF('2026'!$C$8:$C$100,cALCOLI!A11)</f>
        <v>2</v>
      </c>
      <c r="F11">
        <v>2017</v>
      </c>
      <c r="G11">
        <v>45</v>
      </c>
    </row>
    <row r="12" spans="1:11">
      <c r="A12" s="28" t="s">
        <v>14</v>
      </c>
      <c r="B12">
        <f>COUNTIF('2026'!$C$8:$C$100,cALCOLI!A12)</f>
        <v>8</v>
      </c>
      <c r="F12">
        <v>2018</v>
      </c>
      <c r="G12">
        <v>54</v>
      </c>
    </row>
    <row r="13" spans="1:11">
      <c r="A13" s="28" t="s">
        <v>12</v>
      </c>
      <c r="B13">
        <f>COUNTIF('2026'!$C$8:$C$100,cALCOLI!A13)</f>
        <v>3</v>
      </c>
      <c r="F13">
        <v>2019</v>
      </c>
      <c r="G13">
        <v>70</v>
      </c>
    </row>
    <row r="14" spans="1:11">
      <c r="A14" s="28" t="s">
        <v>16</v>
      </c>
      <c r="B14">
        <f>COUNTIF('2026'!$C$8:$C$100,cALCOLI!A14)</f>
        <v>1</v>
      </c>
      <c r="F14">
        <v>2020</v>
      </c>
      <c r="G14">
        <v>30</v>
      </c>
    </row>
    <row r="15" spans="1:11">
      <c r="F15">
        <v>2021</v>
      </c>
      <c r="G15">
        <v>46</v>
      </c>
    </row>
    <row r="16" spans="1:11">
      <c r="F16">
        <v>2022</v>
      </c>
      <c r="G16">
        <v>60</v>
      </c>
    </row>
    <row r="17" spans="1:7">
      <c r="F17">
        <v>2023</v>
      </c>
      <c r="G17">
        <v>55</v>
      </c>
    </row>
    <row r="18" spans="1:7">
      <c r="F18">
        <v>2024</v>
      </c>
      <c r="G18">
        <v>61</v>
      </c>
    </row>
    <row r="19" spans="1:7">
      <c r="F19">
        <v>2025</v>
      </c>
      <c r="G19" s="26">
        <v>46</v>
      </c>
    </row>
    <row r="20" spans="1:7">
      <c r="F20">
        <v>2026</v>
      </c>
      <c r="G20" s="26">
        <f>Dashboard!$X$11</f>
        <v>18</v>
      </c>
    </row>
    <row r="24" spans="1:7">
      <c r="A24" t="s">
        <v>20</v>
      </c>
      <c r="B24">
        <f>COUNTIF('2026'!$O$8:$O$100,A24)</f>
        <v>6</v>
      </c>
    </row>
    <row r="25" spans="1:7">
      <c r="A25" t="s">
        <v>115</v>
      </c>
      <c r="B25">
        <f>COUNTIF('2026'!$O$8:$O$100,A25)</f>
        <v>0</v>
      </c>
    </row>
    <row r="26" spans="1:7">
      <c r="A26" t="s">
        <v>82</v>
      </c>
      <c r="B26">
        <f>COUNTIF('2026'!$O$8:$O$100,A26)</f>
        <v>2</v>
      </c>
    </row>
    <row r="27" spans="1:7">
      <c r="A27" t="s">
        <v>36</v>
      </c>
      <c r="B27">
        <f>COUNTIF('2026'!$O$8:$O$100,A27)</f>
        <v>9</v>
      </c>
    </row>
    <row r="28" spans="1:7">
      <c r="A28" t="s">
        <v>116</v>
      </c>
      <c r="B28">
        <f>COUNTIF('2026'!$O$8:$O$100,A28)</f>
        <v>0</v>
      </c>
    </row>
    <row r="29" spans="1:7">
      <c r="A29" t="s">
        <v>117</v>
      </c>
      <c r="B29">
        <f>COUNTIF('2026'!$O$8:$O$100,A29)</f>
        <v>0</v>
      </c>
    </row>
    <row r="30" spans="1:7">
      <c r="A30" t="s">
        <v>106</v>
      </c>
      <c r="B30">
        <f>COUNTIF('2026'!$O$8:$O$100,A30)</f>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5732-039A-4026-BBFE-4E553AB3124F}">
  <sheetPr codeName="Foglio8"/>
  <dimension ref="A1:Y18"/>
  <sheetViews>
    <sheetView workbookViewId="0">
      <selection activeCell="G18" sqref="G18"/>
    </sheetView>
  </sheetViews>
  <sheetFormatPr defaultRowHeight="12.5"/>
  <cols>
    <col min="1" max="1" width="17.6328125" bestFit="1" customWidth="1"/>
    <col min="2" max="2" width="21.6328125" bestFit="1" customWidth="1"/>
  </cols>
  <sheetData>
    <row r="1" spans="1:25">
      <c r="A1" t="s">
        <v>29</v>
      </c>
      <c r="B1">
        <f>COUNTIF('2026'!$G$8:$G$100,Helper!A1)</f>
        <v>3</v>
      </c>
      <c r="F1" t="s">
        <v>66</v>
      </c>
      <c r="G1" t="s">
        <v>67</v>
      </c>
    </row>
    <row r="2" spans="1:25">
      <c r="A2" t="s">
        <v>23</v>
      </c>
      <c r="B2">
        <f>COUNTIF('2026'!$G$8:$G$100,Helper!A2)</f>
        <v>7</v>
      </c>
      <c r="F2">
        <v>2010</v>
      </c>
      <c r="G2" s="26">
        <v>12</v>
      </c>
      <c r="J2" s="27" t="s">
        <v>26</v>
      </c>
      <c r="K2">
        <f>COUNTIF('2026'!$L$8:$L$100,Helper!J2)</f>
        <v>1</v>
      </c>
      <c r="Y2" s="26"/>
    </row>
    <row r="3" spans="1:25">
      <c r="A3" t="s">
        <v>30</v>
      </c>
      <c r="B3">
        <f>COUNTIF('2026'!$G$8:$G$100,Helper!A3)</f>
        <v>1</v>
      </c>
      <c r="F3">
        <v>2011</v>
      </c>
      <c r="G3" s="26">
        <v>13</v>
      </c>
      <c r="J3" t="s">
        <v>47</v>
      </c>
      <c r="K3">
        <f>COUNTIF('2026'!$L$8:$L$100,Helper!J3)</f>
        <v>2</v>
      </c>
    </row>
    <row r="4" spans="1:25">
      <c r="A4" t="s">
        <v>31</v>
      </c>
      <c r="B4">
        <f>COUNTIF('2026'!$G$8:$G$100,Helper!A4)</f>
        <v>4</v>
      </c>
      <c r="F4">
        <v>2012</v>
      </c>
      <c r="G4" s="26">
        <v>10</v>
      </c>
      <c r="J4" t="s">
        <v>48</v>
      </c>
      <c r="K4">
        <f>COUNTIF('2026'!$L$8:$L$100,Helper!J4)</f>
        <v>6</v>
      </c>
    </row>
    <row r="5" spans="1:25">
      <c r="A5" t="s">
        <v>32</v>
      </c>
      <c r="B5">
        <f>COUNTIF('2026'!$G$8:$G$100,Helper!A5)</f>
        <v>3</v>
      </c>
      <c r="F5">
        <v>2013</v>
      </c>
      <c r="G5" s="26">
        <v>7</v>
      </c>
      <c r="J5" t="s">
        <v>49</v>
      </c>
      <c r="K5">
        <f>COUNTIF('2026'!$L$8:$L$100,Helper!J5)</f>
        <v>4</v>
      </c>
    </row>
    <row r="6" spans="1:25">
      <c r="F6">
        <v>2014</v>
      </c>
      <c r="G6" s="26">
        <v>4</v>
      </c>
      <c r="J6" t="s">
        <v>50</v>
      </c>
      <c r="K6">
        <f>COUNTIF('2026'!$L$8:$L$100,Helper!J6)</f>
        <v>3</v>
      </c>
    </row>
    <row r="7" spans="1:25">
      <c r="A7" s="28" t="s">
        <v>28</v>
      </c>
      <c r="B7">
        <f>COUNTIF('2026'!$C$8:$C$100,Helper!A7)</f>
        <v>3</v>
      </c>
      <c r="F7">
        <v>2015</v>
      </c>
      <c r="G7" s="26">
        <v>9</v>
      </c>
      <c r="J7" t="s">
        <v>51</v>
      </c>
      <c r="K7">
        <f>COUNTIF('2026'!$L$8:$L$100,Helper!J7)</f>
        <v>1</v>
      </c>
    </row>
    <row r="8" spans="1:25">
      <c r="A8" s="28" t="s">
        <v>11</v>
      </c>
      <c r="B8">
        <f>COUNTIF('2026'!$C$8:$C$100,Helper!A8)</f>
        <v>0</v>
      </c>
      <c r="F8">
        <v>2016</v>
      </c>
      <c r="G8" s="26">
        <v>8</v>
      </c>
    </row>
    <row r="9" spans="1:25">
      <c r="A9" s="28" t="s">
        <v>17</v>
      </c>
      <c r="B9">
        <f>COUNTIF('2026'!$C$8:$C$100,Helper!A9)</f>
        <v>1</v>
      </c>
      <c r="F9">
        <v>2017</v>
      </c>
      <c r="G9" s="26">
        <v>9</v>
      </c>
    </row>
    <row r="10" spans="1:25">
      <c r="A10" s="28" t="s">
        <v>13</v>
      </c>
      <c r="B10">
        <f>COUNTIF('2026'!$C$8:$C$100,Helper!A10)</f>
        <v>0</v>
      </c>
      <c r="F10">
        <v>2018</v>
      </c>
      <c r="G10" s="26">
        <v>8</v>
      </c>
    </row>
    <row r="11" spans="1:25">
      <c r="A11" s="28" t="s">
        <v>15</v>
      </c>
      <c r="B11">
        <f>COUNTIF('2026'!$C$8:$C$100,Helper!A11)</f>
        <v>2</v>
      </c>
      <c r="F11">
        <v>2019</v>
      </c>
      <c r="G11" s="26">
        <v>8</v>
      </c>
    </row>
    <row r="12" spans="1:25">
      <c r="A12" s="28" t="s">
        <v>14</v>
      </c>
      <c r="B12">
        <f>COUNTIF('2026'!$C$8:$C$100,Helper!A12)</f>
        <v>8</v>
      </c>
      <c r="F12">
        <v>2020</v>
      </c>
      <c r="G12" s="26">
        <v>12</v>
      </c>
    </row>
    <row r="13" spans="1:25">
      <c r="A13" s="28" t="s">
        <v>12</v>
      </c>
      <c r="B13">
        <f>COUNTIF('2026'!$C$8:$C$100,Helper!A13)</f>
        <v>3</v>
      </c>
      <c r="F13">
        <v>2021</v>
      </c>
      <c r="G13" s="26">
        <v>8</v>
      </c>
    </row>
    <row r="14" spans="1:25">
      <c r="A14" s="28" t="s">
        <v>16</v>
      </c>
      <c r="B14">
        <f>COUNTIF('2026'!$C$8:$C$100,Helper!A14)</f>
        <v>1</v>
      </c>
      <c r="F14">
        <v>2022</v>
      </c>
      <c r="G14" s="26">
        <v>13</v>
      </c>
    </row>
    <row r="15" spans="1:25">
      <c r="F15">
        <v>2023</v>
      </c>
      <c r="G15" s="26">
        <v>8</v>
      </c>
    </row>
    <row r="16" spans="1:25">
      <c r="F16">
        <v>2024</v>
      </c>
      <c r="G16" s="26">
        <v>6</v>
      </c>
    </row>
    <row r="17" spans="6:7">
      <c r="F17">
        <v>2025</v>
      </c>
      <c r="G17" s="26">
        <v>11</v>
      </c>
    </row>
    <row r="18" spans="6:7">
      <c r="F18">
        <v>2026</v>
      </c>
      <c r="G18" s="26">
        <f>Dashboard!$B$9</f>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15AB-8EA9-456D-9A16-C68CEF88986D}">
  <sheetPr codeName="Foglio5"/>
  <dimension ref="A1:E10"/>
  <sheetViews>
    <sheetView workbookViewId="0">
      <selection activeCell="E4" sqref="E4"/>
    </sheetView>
  </sheetViews>
  <sheetFormatPr defaultRowHeight="12.5"/>
  <cols>
    <col min="1" max="1" width="17.90625" customWidth="1"/>
    <col min="2" max="2" width="21.6328125" customWidth="1"/>
    <col min="3" max="3" width="31.6328125" customWidth="1"/>
    <col min="5" max="5" width="25.54296875" bestFit="1" customWidth="1"/>
  </cols>
  <sheetData>
    <row r="1" spans="1:5">
      <c r="A1" s="18" t="s">
        <v>28</v>
      </c>
      <c r="B1" t="s">
        <v>29</v>
      </c>
      <c r="C1" t="s">
        <v>20</v>
      </c>
      <c r="D1" t="s">
        <v>42</v>
      </c>
      <c r="E1" s="18" t="s">
        <v>53</v>
      </c>
    </row>
    <row r="2" spans="1:5">
      <c r="A2" s="18" t="s">
        <v>11</v>
      </c>
      <c r="B2" t="s">
        <v>23</v>
      </c>
      <c r="C2" t="s">
        <v>33</v>
      </c>
      <c r="D2" t="s">
        <v>9</v>
      </c>
      <c r="E2" s="18" t="s">
        <v>54</v>
      </c>
    </row>
    <row r="3" spans="1:5">
      <c r="A3" s="18" t="s">
        <v>17</v>
      </c>
      <c r="B3" t="s">
        <v>30</v>
      </c>
      <c r="C3" t="s">
        <v>34</v>
      </c>
      <c r="E3" s="18" t="s">
        <v>55</v>
      </c>
    </row>
    <row r="4" spans="1:5">
      <c r="A4" s="18" t="s">
        <v>13</v>
      </c>
      <c r="B4" t="s">
        <v>31</v>
      </c>
      <c r="C4" t="s">
        <v>35</v>
      </c>
      <c r="E4" t="s">
        <v>65</v>
      </c>
    </row>
    <row r="5" spans="1:5">
      <c r="A5" s="18" t="s">
        <v>15</v>
      </c>
      <c r="B5" t="s">
        <v>32</v>
      </c>
      <c r="C5" t="s">
        <v>36</v>
      </c>
      <c r="E5" s="18" t="s">
        <v>32</v>
      </c>
    </row>
    <row r="6" spans="1:5">
      <c r="A6" s="18" t="s">
        <v>14</v>
      </c>
      <c r="C6" t="s">
        <v>37</v>
      </c>
    </row>
    <row r="7" spans="1:5">
      <c r="A7" s="18" t="s">
        <v>12</v>
      </c>
      <c r="C7" t="s">
        <v>38</v>
      </c>
    </row>
    <row r="8" spans="1:5">
      <c r="A8" s="18" t="s">
        <v>16</v>
      </c>
      <c r="C8" t="s">
        <v>39</v>
      </c>
    </row>
    <row r="9" spans="1:5">
      <c r="C9" t="s">
        <v>40</v>
      </c>
    </row>
    <row r="10" spans="1:5">
      <c r="C10"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A577741A2EEED469E28963FDFF4D659" ma:contentTypeVersion="11" ma:contentTypeDescription="Creare un nuovo documento." ma:contentTypeScope="" ma:versionID="b00e5ccc884ff592f0a3d3f5fdede70f">
  <xsd:schema xmlns:xsd="http://www.w3.org/2001/XMLSchema" xmlns:xs="http://www.w3.org/2001/XMLSchema" xmlns:p="http://schemas.microsoft.com/office/2006/metadata/properties" xmlns:ns3="e10c5667-1ee0-496a-ab2c-e85668dc23a4" xmlns:ns4="fb079f4a-4788-495f-9650-de3d8594fa59" targetNamespace="http://schemas.microsoft.com/office/2006/metadata/properties" ma:root="true" ma:fieldsID="7ddbcb37d926f62ce0131339007b31fb" ns3:_="" ns4:_="">
    <xsd:import namespace="e10c5667-1ee0-496a-ab2c-e85668dc23a4"/>
    <xsd:import namespace="fb079f4a-4788-495f-9650-de3d8594fa5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c5667-1ee0-496a-ab2c-e85668dc2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079f4a-4788-495f-9650-de3d8594fa59"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F9CD30-ECD5-4931-88B0-82FD1DC7FAB9}">
  <ds:schemaRefs>
    <ds:schemaRef ds:uri="http://schemas.microsoft.com/sharepoint/v3/contenttype/forms"/>
  </ds:schemaRefs>
</ds:datastoreItem>
</file>

<file path=customXml/itemProps2.xml><?xml version="1.0" encoding="utf-8"?>
<ds:datastoreItem xmlns:ds="http://schemas.openxmlformats.org/officeDocument/2006/customXml" ds:itemID="{853081AE-86E7-456C-8FCE-A2BA52DC4A07}">
  <ds:schemaRefs>
    <ds:schemaRef ds:uri="http://purl.org/dc/terms/"/>
    <ds:schemaRef ds:uri="e10c5667-1ee0-496a-ab2c-e85668dc23a4"/>
    <ds:schemaRef ds:uri="http://purl.org/dc/dcmitype/"/>
    <ds:schemaRef ds:uri="http://schemas.microsoft.com/office/2006/metadata/properties"/>
    <ds:schemaRef ds:uri="http://schemas.microsoft.com/office/2006/documentManagement/types"/>
    <ds:schemaRef ds:uri="http://schemas.microsoft.com/office/infopath/2007/PartnerControls"/>
    <ds:schemaRef ds:uri="fb079f4a-4788-495f-9650-de3d8594fa59"/>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2FBD4C2-D56F-4B75-8431-9BB468053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c5667-1ee0-496a-ab2c-e85668dc23a4"/>
    <ds:schemaRef ds:uri="fb079f4a-4788-495f-9650-de3d8594fa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2026</vt:lpstr>
      <vt:lpstr>Dashboard</vt:lpstr>
      <vt:lpstr>cALCOLI</vt:lpstr>
      <vt:lpstr>Helper</vt:lpstr>
      <vt:lpstr>LIB</vt:lpstr>
      <vt:lpstr>'2026'!Area_stampa</vt:lpstr>
      <vt:lpstr>'2026'!Titoli_stampa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Lombardia</dc:creator>
  <cp:lastModifiedBy>Giulio Mandara</cp:lastModifiedBy>
  <cp:lastPrinted>2026-04-21T09:20:59Z</cp:lastPrinted>
  <dcterms:created xsi:type="dcterms:W3CDTF">2004-08-27T13:25:12Z</dcterms:created>
  <dcterms:modified xsi:type="dcterms:W3CDTF">2026-05-19T09:24:36Z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0x0101006A577741A2EEED469E28963FDFF4D659</vt:lpwstr>
  </property>
</Properties>
</file>