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pregnolatof\Documents\Attivita_strutture_UO_Prevenzione\Cornaggia_N\Infortuni_lavoro\Registri_2008_2024\"/>
    </mc:Choice>
  </mc:AlternateContent>
  <xr:revisionPtr revIDLastSave="0" documentId="13_ncr:1_{BC2EBCC8-AC72-4C93-953F-3FF62D42D950}" xr6:coauthVersionLast="47" xr6:coauthVersionMax="47" xr10:uidLastSave="{00000000-0000-0000-0000-000000000000}"/>
  <bookViews>
    <workbookView xWindow="-120" yWindow="-120" windowWidth="29040" windowHeight="15840" xr2:uid="{00000000-000D-0000-FFFF-FFFF00000000}"/>
  </bookViews>
  <sheets>
    <sheet name="2019" sheetId="32" r:id="rId1"/>
    <sheet name="Infortuni per ATS " sheetId="16" r:id="rId2"/>
  </sheets>
  <definedNames>
    <definedName name="_xlnm._FilterDatabase" localSheetId="0" hidden="1">'2019'!$A$7:$M$77</definedName>
    <definedName name="_xlnm.Print_Area" localSheetId="0">'2019'!$A$1:$M$7</definedName>
    <definedName name="_xlnm.Print_Area" localSheetId="1">'Infortuni per ATS '!$B$1:$C$13</definedName>
    <definedName name="OLE_LINK3" localSheetId="0">'2019'!$A$1</definedName>
    <definedName name="OLE_LINK8" localSheetId="0">'2019'!$A$3</definedName>
    <definedName name="_xlnm.Print_Titles" localSheetId="0">'2019'!$7:$7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6" l="1"/>
  <c r="C11" i="16"/>
  <c r="C10" i="16"/>
  <c r="C9" i="16"/>
  <c r="C8" i="16"/>
  <c r="C7" i="16"/>
  <c r="C5" i="16"/>
  <c r="C6" i="16"/>
  <c r="C13" i="16" l="1"/>
</calcChain>
</file>

<file path=xl/sharedStrings.xml><?xml version="1.0" encoding="utf-8"?>
<sst xmlns="http://schemas.openxmlformats.org/spreadsheetml/2006/main" count="604" uniqueCount="260">
  <si>
    <t>SESSO</t>
  </si>
  <si>
    <t xml:space="preserve">TOTALE </t>
  </si>
  <si>
    <t>N°  Infortuni  mortali</t>
  </si>
  <si>
    <t>DATA NOTIFICA</t>
  </si>
  <si>
    <t>DATA INFORTUNIO</t>
  </si>
  <si>
    <t>DATA DECESSO</t>
  </si>
  <si>
    <t>COMUNE INFORTUNIO</t>
  </si>
  <si>
    <t>MANSIONE SVOLTA</t>
  </si>
  <si>
    <t>RAPPORTO DI LAVORO</t>
  </si>
  <si>
    <t>DESCRIZIONE EVENTO</t>
  </si>
  <si>
    <t>n.</t>
  </si>
  <si>
    <t xml:space="preserve">SETTORE </t>
  </si>
  <si>
    <t>NAZIONALITA'</t>
  </si>
  <si>
    <t xml:space="preserve"> </t>
  </si>
  <si>
    <t>M</t>
  </si>
  <si>
    <t>ATS</t>
  </si>
  <si>
    <t>INSUBRIA</t>
  </si>
  <si>
    <t>CITTA' METROPOLITANA DI MILANO</t>
  </si>
  <si>
    <t>VAL PADANA</t>
  </si>
  <si>
    <t>BRIANZA</t>
  </si>
  <si>
    <t>BRESCIA</t>
  </si>
  <si>
    <t>BERGAMO</t>
  </si>
  <si>
    <t>PAVIA</t>
  </si>
  <si>
    <t>MONTAGNA</t>
  </si>
  <si>
    <t>REGIONE LOMBARDIA  - Unità Organizzativa Prevenzione, Struttura Ambienti di vita e di lavoro</t>
  </si>
  <si>
    <t xml:space="preserve"> INFORTUNI MORTALI  SEGNALATI DALLE ATS E  ACCADUTI NEI LUOGHI DI LAVORO (SULLA BASE DELLE PRIME INFORMAZIONI FORNITE)</t>
  </si>
  <si>
    <t>Il Registro Regionale è alimentato dal flusso informativo originato dalle ATS della Lombardia.  Le informazioni raccolte e sintetizzate sono aggiornate con cadenza mensile.</t>
  </si>
  <si>
    <t>ITALIA</t>
  </si>
  <si>
    <t>Valpadana</t>
  </si>
  <si>
    <t>AGRICOLTURA</t>
  </si>
  <si>
    <t>INFORTUNI MORTALI ACCADUTI SUL LAVORO SEGNALATI DALLE ATS  NELL'ANNO 2019</t>
  </si>
  <si>
    <t>REGISTRO REGIONALE INFORTUNI MORTALI - Anno 2019</t>
  </si>
  <si>
    <t>Insubria</t>
  </si>
  <si>
    <t>TUNISIA</t>
  </si>
  <si>
    <t>autonomo</t>
  </si>
  <si>
    <t>autonomo senza dipendenti</t>
  </si>
  <si>
    <t>Cologno Monzese</t>
  </si>
  <si>
    <t>INDUSTRIA: artigianato</t>
  </si>
  <si>
    <t>Essendo l'infortunato deceduto durante il trasporto in ospedale e non essendoci testimoni diretti, non è possibile ricostruire con certezza la dinamica dell'infortunio e cosa stesse facendo l'infortunato prima dell'accaduto. Dalle SIT e da quanto appurato e riferito dai Vigili del Fuoco pare che si sia trattato di uno schiacciamento tra materiali in legno.</t>
  </si>
  <si>
    <t>Città Metropolitana di Milano</t>
  </si>
  <si>
    <t>Brianza</t>
  </si>
  <si>
    <t>dipendente a tempo indeterminato</t>
  </si>
  <si>
    <t>Desio</t>
  </si>
  <si>
    <t>COSTRUZIONI</t>
  </si>
  <si>
    <t>Lentate sul Seveso</t>
  </si>
  <si>
    <t>L'infortunato mentre era sul fondo dello scavo della profondita' di circa 2,00 metri veniva investito e sepolto dal cedimento di una porzione di terreno dello stesso che non era stato protetto contro il rischio di smottamento.</t>
  </si>
  <si>
    <t>L'infortunato si trovava su di una copertura intento a saldare una guaina già posata procedendo all'indietro. Inciampava in un murettino alto circa 20 cm che delimitava l'apertura della botola e cadeva all'interno della  stessa precipitando da un'altezza di sei metri.</t>
  </si>
  <si>
    <t>socio (anche di cooperativa)</t>
  </si>
  <si>
    <t>Olgiate Molgora</t>
  </si>
  <si>
    <t>Mentre effettuava la manutenzione ad un ponte elevatore per automobilie, in fase di ricondizionamento per la vendita, lo stesso si ribaltava schiacciando l'infortunato</t>
  </si>
  <si>
    <t>Bergamo</t>
  </si>
  <si>
    <t>Treviglio</t>
  </si>
  <si>
    <t>ALBANIA</t>
  </si>
  <si>
    <t>Al momento non si conosce la dinamica . Il lavoratore, tramite una scala "da biblioteca" (cioè provvista di parapetto solo su due lati del piano) probabilmente si è  portato all'altezza della tramoggia la cui imboccatura è posta a due metri dal suolo, per verificare se fosse presente ancora impasto da lavorare. La tramoggia è provvista di albero con aspi (sporgenze metalliche) necessarie alla rottura della pasta per la successiva fase di lavorazione. Per cause imprecisate l'infortunato cadeva all'interno della tramoggia procurandosi gravissime ferite con perdita di sostanza al braccio destro fino alla spalla. Ricoverano nell'Ospedale Niguarda di Milano è deceduto nella giornata di sabato. L'inchiesta sulla dinamica sta proseguendo</t>
  </si>
  <si>
    <t>INDUSTRIA: riparazione macchine</t>
  </si>
  <si>
    <t>INDUSTRIA: alimentare</t>
  </si>
  <si>
    <t>dipendente a tempo determinato</t>
  </si>
  <si>
    <t>INDUSTRIA</t>
  </si>
  <si>
    <t>Lissone</t>
  </si>
  <si>
    <t>L’infortunato stava scaricando dal pianale del camion un piccolo escavatore utilizzando due rampe che collegano il pianale del camion al pavimento dell’ingresso del capannone della ditta. Una delle due rampe è scivolata, con ogni probabilità, a causa del contatto di quella che viene definita lama con una rampa. Inoltre l’infortunato non aveva inserito, nella loro sede sotto alle rampe, in prossimità dell’appoggio al pianale, le due piastrine metalliche che vanno successivamente inserite nelle fessure metalliche presenti sul fronte del pianale del camion. Lo scivolamento della rampa ha fatto ribaltare l’escavatore su di un lato. L’infortunato si è ritrovato schiacciato con la testa fra l’asfalto e il roll-bar che sostiene il tettuccio del mezzo. L’infortunato è stato trovato in questa posizione dai soccorritori a causa della mancanza dell’utilizzo della cintura di sicurezza in vita. Ad un sommario controllo, dopo che il mezzo è stato raddrizzato, si è accertato che la cintura di sicurezza era bloccata, praticamente non usciva dall’avvolgitore, e non poteva essere utilizzata. Si è propensi a credere che il ribaltamento laterale del mezzo non abbia potuto danneggiare il funzionamento dello svolgitore della cintura di sicurezza.</t>
  </si>
  <si>
    <t>Meda</t>
  </si>
  <si>
    <t>L'infortunato si trovava in un cantiere edile, ad un 'altezza di ciraca 3.50 metri , su di una scala portatile in alluminio lunga 5 metri appoggiata al bordo interno dell'apertura di un cavedio e stava spostando un tubo in gomma per bagnare successivamente una zona in cui doveva essere effettuata la gettata di cemento tramite betoniera. Probabilmente, a seguito di un eccessivo spostamento laterale con il corpo, l'infortunato cadeva dalla scala e picchiava violentemente il cranio contro il pavimento sottostante. La scala utilizzata è risultata essere conforme a quanto previsto dalla normativa antinfortunistica.</t>
  </si>
  <si>
    <t>Magenta</t>
  </si>
  <si>
    <t>L'infortunato, dipendente di un'impresa edile, si trovava presso un condominio dove andavano eseguiti lavori di pulizia e sostituzione guaina sottotetto. Con un collega si era recato nel sottotetto per valutare i lavori da eseguire; l'accesso era avvenuto attraverso una botola presente sul soffitto del pianerottolo del secondo piano (m 3 circa d'altezza). Per raggiungere l'apertura avevano utilizzato una scala a libro. Il lavoratore e' stato trovato sul pavimento del pianerottolo, la scala rovesciata. Il collega, che si trovava nel sottotetto, non ha visto cosa sia successo. Ricoverato con diagnosi di trauma cranico, flc occipitale, emorragia cerebrale post-traumatica, frattura processi trasversi di l1-l2-l3-l4, prognosi di gg 50, è deceduto dopo 2 giorni.</t>
  </si>
  <si>
    <t>Cazzano S. Andrea</t>
  </si>
  <si>
    <t>F</t>
  </si>
  <si>
    <t>Da una prima ricostruzione (non essendoci testimoni diretti) sembra che l'infortunata sia salita su un'apposita scaletta per controllare da vicino il tessuto e nell'avvicinarsi ai cilindri in movimento la sciarpetta - che portava al collo - si  sia  impigliata, soffocandola. E' stata rinvenuta dal collega che ha tagliato la sciarpa e fatto intervenire AREU che ha tentato invano di rianimarla.</t>
  </si>
  <si>
    <t>nc</t>
  </si>
  <si>
    <t>BOLIVIA</t>
  </si>
  <si>
    <t>Melzo</t>
  </si>
  <si>
    <t>Il dipendente lavorava prevalentemente alle operazioni di carico della linea di confezionamento delle parti di suino decadenti dalla attività di macellazione e preparazione delle carni. La dinamica dell'infortunio è in fase di accertamento. L'infortunato è stato trovato all’interno di un area preclusa all’accesso del personale dalla presenza di un cancello di protezione automatico, area nella quale avviene il ribaltamento di cassoni plastici di femori di suino poi confezionati nella restante parte di linea.</t>
  </si>
  <si>
    <t>INDUSTRIA: appalto cantiere ferroviario</t>
  </si>
  <si>
    <t>Pieve Emanuele</t>
  </si>
  <si>
    <t xml:space="preserve">L' indagine è ancora in corso. La causa del decesso, come da dichiarazione del medico dell' elisoccorso, è da attribuirsi allo schiacciamento del cranio ad opera del cassero di metallo utilizzato per la realizzazione di un muro in cemento armato , durante la fase di movimentazione dello stesso mediante merlo telescopico. </t>
  </si>
  <si>
    <t>Sulbiate</t>
  </si>
  <si>
    <t>Il lavoratore operava all'interno di una cabina di un impianto di verniciatura per lamiere matalliche. Per motivi ancora in fase di accertamento, l'infortunato è entrato nella parte inferiore della macchina verniciatrice rimanendo impigliato tra il natro metallico in movimento ed un rullo di rinvio. Infortunandosi mortalmente riportava le seguenti lesioni: schiacciamento delle tempie, flc emimandibola sn, frattura con disarticolazione spalla, flc con esposizione muscolare spalla e braccio dx, importante lesione da schiacciamento torace. Importante flc ginocchio/coscia dx con esposizione muscoli.</t>
  </si>
  <si>
    <t>Viadana</t>
  </si>
  <si>
    <t>Agricoltura</t>
  </si>
  <si>
    <t>coltivatore diretto</t>
  </si>
  <si>
    <t>Il lavoratore è deceduto a causa dello schiacciamento tra un trattore e lo spandiconcime agganciato ai tre punti posteriori. All'infortunio non ha assistito nessuno. La dinamica è in fase di accertamento</t>
  </si>
  <si>
    <t>Autonomo/Titotalre senza dipendenti</t>
  </si>
  <si>
    <t>Cremona</t>
  </si>
  <si>
    <t>INDUSTRIA: metallurgia</t>
  </si>
  <si>
    <t xml:space="preserve">L'infortunato, mentre si trovava nell'area di manovra di un'autogru per la movimentazione dei coils, è stato investito e schiacciato dal mezzo di sollevamento guidato da un dipendente dell'azienda esterna appaltatrice. Cause in corso di accertamento. </t>
  </si>
  <si>
    <t>Taino</t>
  </si>
  <si>
    <t>INDUSTRIA: plastica</t>
  </si>
  <si>
    <t>Olginate</t>
  </si>
  <si>
    <t>Bonate Sotto</t>
  </si>
  <si>
    <t>L'infortunato, mentre tagliava un muro in cemento, è stato schiacciato dalla parete che è caduta, restando semisepolto sotto due blocchi in calcestruzzo. La parete - tagliata nelle ore precedenti da una ditta esterna incaricata di opere di demolizione al fine di creare l’apertura - della misura di circa 4,50 mt di larghezza e 3,17 mt di altezza - ha ceduto, cadendo verso l’interno del capannone. La parete coinvolta nell’infortunio era stata tagliata in quattro parti, per facilitare le operazioni di rimozione, e lungo i tagli vi era un numero non ben definito di cunei in legno, posizionati sia sulla facciata interna che su quella esterna dell’edificio. Il lavoro di taglio era terminato e i blocchi sarebbero stati a breve imbragati con catene per permetterne la rimozione con autogru. I lavori non erano circoscritti con nessun tipo di apprestamento atto a segnalare la zona pericolosa (barriere, orsogrill, nastro segnaletico, ecc.) ne sul lato esterno, ne sul lato interno della parete tagliata.</t>
  </si>
  <si>
    <t>Olgiate Olona</t>
  </si>
  <si>
    <t>COSTRUZIONI: cantiere</t>
  </si>
  <si>
    <t>L'infortunato, dopo aver scavalcato il parapetto del ponteggio, si trovava su un piano di calpestio dello stesso, privo di parapetto quando improvvisamente e per cause ancora da accertare, precipitava a terra da un'altezza di 2,50 m.</t>
  </si>
  <si>
    <t>Lodi</t>
  </si>
  <si>
    <t>TRASPORTO</t>
  </si>
  <si>
    <t>L'infortunato stava effettuando un'operazione di travaso del latte
contenuto in una autocisterna in una cisterna rimorchio tramite pressione. Per cause in corso di accertamento è salito sulla cisterna ed ha aperto il boccaporto con la cisterna in pressione. Probabilmente veniva colpito al volto dal boccaporto e cadeva al suolo da un'altezza di circa 3.50 metri.</t>
  </si>
  <si>
    <t>Brescia</t>
  </si>
  <si>
    <t>Rovato</t>
  </si>
  <si>
    <t>il lavoratore e' salito sul tetto della stalla per verificare una perdita di acqua (esito della grandinata 10/8/2017). Causa rottura di una lastra della copertura e' precipitato all'interno della stalla da una altezza di mt 6 circa</t>
  </si>
  <si>
    <t>Titolare</t>
  </si>
  <si>
    <t>Capriolo</t>
  </si>
  <si>
    <t>L'infortunato è stato rinvebuto incastrato ed incosciente in prossimità dei nastri di trasporto dei trucioli a servizio di un tornio verticale.</t>
  </si>
  <si>
    <t>Montagna</t>
  </si>
  <si>
    <t>Stazzona</t>
  </si>
  <si>
    <t>l'infortunato, che riveste il ruolo i vice sindaco del comune ove è avvenuto l'infortunio, nel provvedere al taglio di una pianta, è deceduto a seguito di caduta dall'alto.</t>
  </si>
  <si>
    <t>Lonato del Garda</t>
  </si>
  <si>
    <t>irregolare</t>
  </si>
  <si>
    <t>L'infortunato, nello svolgere l'attività di movimentazione barche con carroponte, è stato colpito alla testa. Allo stato di coma subentrato, è seguito il decesso.</t>
  </si>
  <si>
    <t>Nova Milanese</t>
  </si>
  <si>
    <t>L'infortunato, in collaborazione con un collega, stava movimentando dei fasci di sette tubi in ferro della lunghezza di 8,60 m. e del diametro di 22 cm. e del peso approssimativo di 3000 Kg. Il colega manovrava un'autogrù da 45 t con il cui braccio sollevava il fascio di tubi dopo che l'infortunato lo aveva imbragato con apposite cinghie che venivamo collegata alle catene che pendevano dal gancio dell'autogru'. Dopo che l'infortunato ha imbragato il carico, il collega, alla guida delll'autogru' sollevava di circa 60/70 cm. il fascio di tubi ma improvvisamente, probabilmente per una manovra improvvisa in retromarcia dell'autogrù o per il contatto con qualche manufatto presente nell'area, il fasci di tubi si spostava violentemente di lato andando a colpire al petto l'infortunato il quale subiva lo sfondamento della gabbia toracica e decedeva poco tempo dopo all'Ospedale San Gerardo di Monza.</t>
  </si>
  <si>
    <t>Industria</t>
  </si>
  <si>
    <t>Durante la fase di manutenzione di un BIOGAS (sostituzione coclea di omogeinizzazione liquami) e precisamente durante l'inserimento della nuova attrezzatura, la "braga" che la sosteneva (agganciata ad un'autogru) si è rotta e la coclea, cadendo a terra, ha colpito il lavoratore posto all'inteno della cesta della PLE determinandone la successiva caduta a terra. La ditta è formata da due soci, l'infortunato ed altro collega</t>
  </si>
  <si>
    <t>Abbiategrasso</t>
  </si>
  <si>
    <t>L'infortunato, dipendente di azienda chi intalla impianti elettrici, di riscaldamento/condizionamento, si trovava sul tetto di un edificio commerciale dove stava eseguendo la riparazione di una macchina facente parte dell'impianto di condizionamento. Rimaneva folgorato. Decesso in ospedale due giorni dopo l'evento.</t>
  </si>
  <si>
    <t>Dipendente</t>
  </si>
  <si>
    <t>ALTRO: commercio</t>
  </si>
  <si>
    <t>Varedo</t>
  </si>
  <si>
    <t>artigiano</t>
  </si>
  <si>
    <t>L'infortunato si trovava sulla copertura di un rustico oggetto di demolizione e successiva ristrutturazione intento a rimuovere le tegole ad un’altezza di circa 5 metri dal piano cortilizio e mentre era sulla copertura caricava il peso su una parte di tegole sostenuta dai soli listelli in legno (porzione del tetto priva di travi) visibilmente deteriorati dal tempo e inidonei a sostenere anche il peso corporeo; l'area cedeva improvvisamente provocando la caduta al suolo dell’infortunato.</t>
  </si>
  <si>
    <t>Autonomo senza dipendenti</t>
  </si>
  <si>
    <t>Mentre l'infortunato movimentava un coil, con l'ausilio del carroponte con pinza dedicata, il coil si sfilava e cadeva schiacciandolo. Accertamenti in corso</t>
  </si>
  <si>
    <t>Maccastorna</t>
  </si>
  <si>
    <t>Austria</t>
  </si>
  <si>
    <t>dipendente impresa austriaca</t>
  </si>
  <si>
    <t>Buccinasco</t>
  </si>
  <si>
    <t>L'infortunato stava lavorando presso una ditta cliente per rimuovere la copertura in eternit del capannone. Precipitava al suolo in seguito allo sfondamento di una lastra in cartongesso in corrispondenza di un lucernario rimosso. Riportava le seguenti lesioni: emorragia extradurale con ferita intracranica esposta, lacerazione del cuore. Moriva il giorno seguente all'infortunio.</t>
  </si>
  <si>
    <t>Italia</t>
  </si>
  <si>
    <t>Milano</t>
  </si>
  <si>
    <t>L'infortunato assieme ad altri tre lavoratori dovevano trasportare dei tondini di ferro da armatura (del diametro di 12 e 16 mm lunghe mt 6) dal piano strada al sesto piano interrato. Per eseguire tale spostamento era stato scelto di fare il passamano verticale facendo passare i tondini attraverso un'apertura precedentemente realizzata nel grigliato presente al piano strada.Tra il piano strada ed il sesto piano interrato era presente un ulteriore grigliato all'altezza del primo piano interrato e nel sottostante cavedio era stato realizzato una stilata di ponteggi costituita da 4 piani di camminamento. I lavoratori erano posizionati uno al piano terra, uno al piano meno 1, uno all'ultimo piano del ponteggio e l'infortunato sarebbe dovuto essere sul secondo piano del ponteggio. Il passaggio avveniva di mano in mano e venivano monvimentate due o tre barre contemporaneamente. L'infortunato è stato ritrovato a terra con il capo trafitto da un tondino di ferro.</t>
  </si>
  <si>
    <t>FILIPPINA</t>
  </si>
  <si>
    <t>L'infortunata effettuava le pulizie nell'appartamento; nel pulire una vetrata perdeva l'equilibrio precipitando dal quarto piano dello stabile e decedendo sul posto</t>
  </si>
  <si>
    <t>ALTRO: servizi a domicilio</t>
  </si>
  <si>
    <t>domestica</t>
  </si>
  <si>
    <t>Calcinate</t>
  </si>
  <si>
    <t>Dipendente a tempo indeterminato</t>
  </si>
  <si>
    <t>L'infortunato era dipendente della ditta che gestisce l'officina di riparazione e manutenzione della azienda di Calcinate. 
Durante l'operazione di riparazione di un "soffione" (=sospensione pneumatica della motrice del camion in manutenzione ) il lavoratore era proteso tra la ruota della motrice ed il pianale della stessa. Per cause ancora da verificare è venuta meno la pressione che teneva sollevato il pianale schiacciando il lavoratore tra ruota e pianale. L'automezzo è stato sequestrato e si procederà nel sentire i colleghi e nel verificare le procedure adottate per svolgere questa attività.</t>
  </si>
  <si>
    <t>operaio</t>
  </si>
  <si>
    <t xml:space="preserve">Durante la fase di getto del solaio delle autorimesse con autopompa, il conducente dell'automezzo che manovrava il braccio snodato, ha toccato i cavi della potenza di 15.000 V. metre l'infortunato aveva in mano il terminale per la distribuzione del cemento. A causa del contatto diretto con tale apparecchiatura andata in tensione, il lavoratore è stato colpito da una forte scossa elettrica che ne ha determinato il decesso alcune ore dopo, durante il trasporto in elisoccorso.  </t>
  </si>
  <si>
    <t>non specificato</t>
  </si>
  <si>
    <t>Il lavoratore è precipitato all'interno del digestore di un impianto di biogas mentre realizzava lavori di manutenzione per la sostituzione del telo gasometrico a copertura del digestore stesso.</t>
  </si>
  <si>
    <t>Rivolta d'Adda</t>
  </si>
  <si>
    <t>Altro: attività di supporto al trasporto marittimo e vie d'acqua</t>
  </si>
  <si>
    <t>In un'area della ditta erano in atto lavori di movimentazione di un manufatto in acciaio: il voluminoso e pesante manufatto, del peso approssimativo di 80 ton, era stato smontato da un capannone della ditta Arvedi e trasportato in quell’area a mezzo di trasporto eccezionale la notte precedente all’infortunio. Giunti nell’area stabilita il manufatto in acciaio era stato trasferito a mezzo di due autogru su di un altro carrellone semovente su cui stazionava fino a prima del ribaltamento che ha cagionato il grave sinistro. Da circa 15/20 minuti il carico era stato svincolato dalle due autogru. Il ribaltamento della struttura metallica schiacciava la cabina di comando di una delle due autogru coinvolte nei lavori cagionando le lesioni con esito mortale al lavoratore.</t>
  </si>
  <si>
    <t>AGRICOLTURA: Manutenzione dle verde</t>
  </si>
  <si>
    <t>Caduta dall’alto per sfondamento di lastra in vetroresina (lucernario) durante attività di rimozione di lastre in cemento-amianto. L’infortunato è precipitato da un’altezza di circa 10 metri. La caduta ne ha causato il decesso. Al momento dell’infortunio non era regolarmente assunto e non indossava i necessari Dispositivi di Protezione Individuale (imbragatura).</t>
  </si>
  <si>
    <t>ALTRO: commercio all'ingrosso</t>
  </si>
  <si>
    <t>San Giuliano M.se</t>
  </si>
  <si>
    <t>Madignano</t>
  </si>
  <si>
    <t>Carpenedolo</t>
  </si>
  <si>
    <t>Autonomo con dipendenti</t>
  </si>
  <si>
    <t>l'infortunato si era portato su una tettoia per chiudere alcune aperture causate da un temporale (rottura di lucernari) quando accidentalmente metteva un piede in fallo e cadeva da circa 4,5 m</t>
  </si>
  <si>
    <t>Rila rottura</t>
  </si>
  <si>
    <t>Gorla Minore</t>
  </si>
  <si>
    <t xml:space="preserve">L'incidente è accaduto nel Reparto Blocchi dove si trova l'impianto chiamato "Pressa Blocchi-Imballatrice". L'infortunato ricopriva la mansione di addetto alla "Pressa Blocchi-Imballatrice". Nel primo pomeriggio nel reparto erano presenti un lavoratore alla guida di un carrello elevatore addetto al carico e scarico del materiale in produzione (blocchi in schiuma flessibile) e l'infortunato che si occupava della conduzione dell’impianto. Per cause ancora da stabilire, l'infortunato, probabilmente da uno dei due cancelli d'accesso presenti nella barriera di protezione che delimita l'impianto, è entrato nella zona di lavoro pericolosa. I cancelli d’accesso alla zona di lavoro pericolosa sono muniti di dispositivi di interblocco. Questo significa che all'apertura del riparo, il dispositivo di interblocco arresta il funzionamento degli organi in movimento pericolosi e ne impedisce qualsiasi movimento successivo, almeno fino quando il riparo non è richiuso. L'infortunato è rimasto schiacciato tra la rulliera d'ingresso, un nastro trasportatore a rulli sul quale vengono caricati i blocchi di schiuma flessibile da comprimere e imballare, e il tappeto che muove sempre il blocco all’interno dell'impianto. Nella zona dove l’infortunato è rimasto schiacciato esiste uno spazio tra la rulliera d'ingresso e il tappeto all'interno dell’impianto. Per ovviare a questo spazio libero che durante la fase di caricamento impedirebbe il passaggio del blocco di schiuma flessibile dalla rulliera alla zona di compressione, il tappetto è ruotante (gira su se stesso) e anche traslante (si accosta alla rulliera). </t>
  </si>
  <si>
    <t>Marocco</t>
  </si>
  <si>
    <t>Atipico</t>
  </si>
  <si>
    <t>Flero</t>
  </si>
  <si>
    <t>Lavoratore in distacco precipitato dalla copertura causa sfondamento di un lucernario. In corso di accertamento</t>
  </si>
  <si>
    <t>Marone</t>
  </si>
  <si>
    <t>mentre eseguiva un intervento di ripristino posizione materiale, all'interno di un area segregata, la macchina si metteva in funzione schiacciando il lavoratore e procurandogli la morte</t>
  </si>
  <si>
    <t>Il lavoratore, figlio del titolare dell'azienda, è caduto da una scala a pioli all'interno di una cisterna interrata. Non è chiaro perché si trovasse all'interno dell'azienda, chiusa per le feste pasquali, alle 23:30 di lunedì di Pasquetta nè per quale necessità avesse deciso di calarsi nella cisterna. La scoperta che fosse accaduto un incidente, purtroppo con esito tragico, è avvenuta alla riapertura dell'azienda, il martedì mattina seguente. Accertamenti in corso</t>
  </si>
  <si>
    <t>Somma Lombardo</t>
  </si>
  <si>
    <t>Sul piazzale aeroportuale stava trainando con apposito trattorino n° 3 carrelli per il trasporto bagagli / merci. Presumibilmente la velocità di marcia era superiore a quella consentita (sono in corso di acquisizione eventuali riprese delle telecamere presenti in alcune zone del piazzale) e, durante un cambio di direzione, i carrelli e la motrice/trattorino si ribaltavano. L'infortunato, che non indossava la cintura di sicurezza, veniva sbalzato dal mezzo e quindi veniva schiacciato tra il terreno ed il tettuccio del mezzo stesso in via di ribaltamento.</t>
  </si>
  <si>
    <t>Solbiate Arno</t>
  </si>
  <si>
    <t>Elettricista</t>
  </si>
  <si>
    <t>Lavoratore autonomo</t>
  </si>
  <si>
    <t>L'infortunato è il titolare di un'impresa individuale di installazione e manutenzione di impianti elettrici che da molti anni aveva in appalto i lavori di manutenzione sull'impianto elettrico di una ditta manifatturiera di stampaggio e lavorazione metalli (ATECO 25.5 - FUCINATURA, IMBUTITURA, STAMPAGGIO E PROFILATURA DEI METALLI; METALLURGIA DELLE POLVERI). Mentre appunto eseguiva lavori di manutenzione di un quadro elettrico industriale, l'infortunato veniva a contatto con parti in alta tensione e rimaneva folgorato. I motivi per i quali l'infortunato, che era persona esperta ed abilitata, ha eseguito i lavori sotto tensione non sono per ora noti.</t>
  </si>
  <si>
    <t>ALTRO: installazione impianti elettrici</t>
  </si>
  <si>
    <t xml:space="preserve">ALTRO (trasporto merci su strada - handling merci terminal 2 aeroporto Malpensa) </t>
  </si>
  <si>
    <r>
      <t xml:space="preserve">L'infortunato, dopo aver tagliato un tronco nel bosco di proprietà ed averlo agganciato con una catena alla parte posteriore della trattrice, lo ha trascinato per alcune decine di metri quando la testa del tronco si è verosimilemnte impuntata contro un ostacolo ed ha causato l’impennamento del mezzo d’opera determinandone il ribaltamento all’indietro. </t>
    </r>
    <r>
      <rPr>
        <u/>
        <sz val="11"/>
        <rFont val="Calibri"/>
        <family val="2"/>
      </rPr>
      <t>Il mezzo non era dotato di ROPS e cinture</t>
    </r>
    <r>
      <rPr>
        <sz val="11"/>
        <rFont val="Calibri"/>
        <family val="2"/>
      </rPr>
      <t xml:space="preserve"> ed il lavoratore proveniva da precedenti esperienze come metalmecanico almeno fino a due anni prima.  (INAIL non ha considerato questo evento lavoro-correlato)</t>
    </r>
  </si>
  <si>
    <t>Gravedona ed Uniti</t>
  </si>
  <si>
    <t>ALTRO: ristorante, albergo</t>
  </si>
  <si>
    <t>Mentre l'operatore eseguiva lavori di carico di gas GPL presso il cliente, ed in particolare all'interno del serbatoio (capacità 1000 litri) esterno all'abitazione (in giardino), lo stesso veniva sbalzato e smembrato da una probabile esplosione.</t>
  </si>
  <si>
    <t>Berzo Inferiore</t>
  </si>
  <si>
    <t>l'operaio è un addetto al pulpito di comando della gabbia sbozzatrice del treno di laminazione a caldo per la produzione di profilati in acciaio. Nel giorno dell'infortunio, come nelle giornate precedenti, l'operaio sta addestrando un giovane lavoratore che prenderà il suo posto al momento in cui andrà in pensione. Il ragazzo è abile nello svolgimento del nuovo lavoro e quindi ha deciso di allontanarsi un attimo dalla cabina e scendere in prossimità della gabbia sbozzatrice. Ha aperto gli sportelli sui due lati delle "allunghe" (elementi di collegamento fra il motoriduttore e i cilindri di laminazione) e mentre osserva il funzionamento della macchina (che sta continuando il suo normale funzionamento essendo l'impianto in piena fase produttiva) viene impigliato da una coppia di "allunghe" e trascinato all'interno di esse: il suo corpo passa fra una coppia di questi "cilindri" e ricade sul fronte opposto dopo aver subito lo schiacciamento letale del torace. Gli sportelli che proteggono queste "allunghe" erano apribili rimuovendo un chiavistello che non richiedeva l'uso di alcun utensile, chiave o altro attrezzo particolare ma semplicemente con una manovra elementare manuale.</t>
  </si>
  <si>
    <t>Olgiate Comasco</t>
  </si>
  <si>
    <t>OPERAIO</t>
  </si>
  <si>
    <t>SOCIO</t>
  </si>
  <si>
    <t>Mentre potava un albero si sporgeva dal cestello collegato ad un merlo precipitando da un'altezza di circa 5/6 metri</t>
  </si>
  <si>
    <t>Pavia</t>
  </si>
  <si>
    <t>Arena Po</t>
  </si>
  <si>
    <t>Indiana</t>
  </si>
  <si>
    <t>L'infortunato stava depositanto a terra su due traversine ferroviarie di legno un coil di lamiera prelevato da un camion utilizzando il carroponte. L'infortunato si avvicinava al coils e veniva urtato da questo facendogli perdere l'equilibrio, cadeva a terra picchiava la testa sul travetto di legno, che era a supporto del coil da peso di 25 t.</t>
  </si>
  <si>
    <t>Casatenovo</t>
  </si>
  <si>
    <t>L'infortunato stava depositanto su un bancale in legno , all'interno di un compattatotore, delle pelli di coniglio al fine di pressarle prima di essere congelate. Mentre era intento nell'operazione la piastra del compattatore cadeva da un altezza di circa 3m. colpendolo alla testa.</t>
  </si>
  <si>
    <t>Titolare, Socio</t>
  </si>
  <si>
    <t>Evento PLURIMO: Quattro lavoratori di nazionalità indiana (due titolari e 2 dipendenti) sono stati rinvenuti dai parenti, intorno alle 12, privi di vita e completamente sommersi dai liquami, all'interno di un pozzo di comando per il convogliamento di liquami provenienti dall'allevamento bovino e stoccati nell'adiacente vasca di contenimento. Al momento dell'evento era in corso l'operazione di estrazione dei liquami attraverso tubo di pescaggio, posizionato al centro del pozzo, collegato ad una cisterna spargi liquami, agganciata ad un trattore agricolo, per successiva dispersione nei campi. Assenza di testimoni. Da quanto riferito verbalmente, i rilevatori dei VVF hanno evidenziato al momento del recupero dei cadaveri, intorno alle ore 16, all'interno dell'area del pozzetto valori di acido solfidrico superiori al valore di allarme dello strumento.</t>
  </si>
  <si>
    <t>Quattro lavoratori di nazionalità indiana (due titolari e 2 dipendenti) sono stati rinvenuti dai parenti, intorno alle 12, privi di vita e completamente sommersi dai liquami, all'interno di un pozzo di comando per il convogliamento di liquami provenienti dall'allevamento bovino e stoccati nell'adiacente vasca di contenimento. Al momento dell'evento era in corso l'operazione di estrazione dei liquami attraverso tubo di pescaggio, posizionato al centro del pozzo, collegato ad una cisterna spargi liquami, agganciata ad un trattore agricolo, per successiva dispersione nei campi. Assenza di testimoni. Da quanto riferito verbalmente, i rilevatori dei VVF hanno evidenziato al momento del recupero dei cadaveri, intorno alle ore 16, all'interno dell'area del pozzetto valori di acido solfidrico superiori al valore di allarme dello strumento.</t>
  </si>
  <si>
    <t xml:space="preserve">San Bartalomeo Val Cavargna </t>
  </si>
  <si>
    <t>L'infortunato ha subito uno schiacciamento per caduta di un muro laterale alla strada mentre era in corso la costruzione di una pista ciclabile. Committenza comunale</t>
  </si>
  <si>
    <t>RUMENA</t>
  </si>
  <si>
    <t>MURA</t>
  </si>
  <si>
    <t>A fine giornata, il lavoratore  saliva sulla sommità del ponteggio a circa 11 m. d'altezza per recuperare una carrucola, quando si sbilanciava e cadeva al suolo.</t>
  </si>
  <si>
    <t>Bovisio Masciago</t>
  </si>
  <si>
    <t xml:space="preserve">l’infortunato,autista dell'autoarticolato,  dopo aver posizionato il mezzo a ridosso del marciapiede, si accingeva allo sgancio delle cinghie di trattenuta che vincolavano il carico (pannelli in legno). Dopo aver effettuato tale operazione, mentre radunava le cinghie, improvvisamente una parte del carico gli rovinava addosso schiacciandolo. </t>
  </si>
  <si>
    <t>Paratico</t>
  </si>
  <si>
    <t>Mentre stoccava col carrello elevatore dei big-bags del peso di 1000kg. contenenti zucchero, l'infortunato provocava un taglio nel big-bag inferiore e, mentre cercava di intervenire per chiudere la falla, veniva investito dal big-bag superiore, rimanendo con schiena, collo e testa schiacciati.</t>
  </si>
  <si>
    <t>Titolare artigiano</t>
  </si>
  <si>
    <t>L'infortunato stava procedendo a compattare una gettata di calcestruzzo appena effettuata all'interno di due pannelli prefabbricati utilizzando un apposito vibratore. Effettuava tale operazione posizionandosi sopra il cordolo dei pannelli senza alcuna opera provvisionale. E' precipitato da un'altezza di tre metri riportando lesioni risultate mortali.</t>
  </si>
  <si>
    <t>Val Brembilla</t>
  </si>
  <si>
    <t>Pensionato</t>
  </si>
  <si>
    <t>AGRICOLTURA/ALLEVAMENTO</t>
  </si>
  <si>
    <t>Castrezzato</t>
  </si>
  <si>
    <t>L'agricoltore, pensionato e titolare dell'azienda agricola omonima, rimaneva schiacciato dalla ruota posteriore sinistra del trattore, messosi in moto. Una probabile ricostruzione fatta dal figlio, prevede che l'infortunato abbia avviato il trattore stando a terra e sia stato travolto dallo stesso..</t>
  </si>
  <si>
    <t>COSTA D'AVORIO</t>
  </si>
  <si>
    <t>atipico</t>
  </si>
  <si>
    <t>Vergiate</t>
  </si>
  <si>
    <t>DESCRIZIONE INFORTUNIO: Al momento dell’infortunio il lavoratore veniva travolto, all’interno del Reparto Produzione, da un saccone tipo “big bag”, pieno di materiale granulare plastico del peso nominale di 1000 kg., staccatosi dalle forche del carrello elevatore stazionato nei pressi della macchina Miscelatore. Il carrello elevatore era stato in quel punto stazionato, come da prassi aziendale, da altro dipendente in quanto il ciclo produttivo prevedeva che il materiale granulare plastico venisse man mano sversato, attraverso l’apposito scivolo convogliatore, all’interno della macchina Miscelatore. Infatti il collega, per permettere ciò, aveva provveduto a sollevare il saccone tipo “big bag”, in precedenza prelevato mediante il medesimo carrello elevatore da un piazzale esterno al capannone, agganciandolo per le quattro asole con le forche del muletto e sollevandolo sopra il suddetto scivolo convogliatore, dopodichè aveva praticato sul saccone un foro con apposito taglierino in modo da favorirne lo sversamento per caduta. Durante gli accertamenti è emerso che tali sacconi, stoccati all’aperto sui piazzali esterni del capannone, molto spesso, a causa delle precipitazioni atmosferiche e delle temperature, presentano il materiale granulare stoccato al loro interno compattato, tale circostanza fa si che il materiale si intasi e non scenda regolarmente all’interno dello scivolo convogliatore; quando ciò si verifica, i lavoratori cercano di favorire la discesa del materiale compattatosi battendo con un bastone l’esterno del saccone. La presenza della scala portatile all’interno del saccone lascia presupporre che molto probabilmente il lavoratore deceduto si fosse posizionato su tale scala per battere in alto il saccone in precedenza sollevato dal collega mediante le forche del carrello elevatore, ma nel fare ciò tre delle quattro asole per le quali il saccone era stato agganciato mediante le forche del carrello, hanno ceduto e l’intero carico, crollando a terra, ha travolto il lavoratore provocandone il successivo decesso.</t>
  </si>
  <si>
    <t>Seregno</t>
  </si>
  <si>
    <t>Altro: artigianato</t>
  </si>
  <si>
    <t>L'infortunato era su una scala nel proprio laboratorio di falegnameria e nel tentativo di collegare dei fili elettrici ha preso, verosimilmente, una scossa che lo ha sbalzato dalla scala. Nella caduta ha riportato un trauma emorragico cerebrale. Ultimi accertamenti in corso</t>
  </si>
  <si>
    <t>Costruzioni</t>
  </si>
  <si>
    <t>Cremella</t>
  </si>
  <si>
    <t>L'infortunato è caduto da una scala a mano a due tronchi sviluppata fino alla lunghezza di 4.50 metri, sufficientemente lunga per essere appoggiata al tetto di un'abitazione privata per un intervento di sistemazione della grondaia.</t>
  </si>
  <si>
    <t>Autonomo/titolare senza dipendenti</t>
  </si>
  <si>
    <t>Altro:artigiano</t>
  </si>
  <si>
    <t>Paderno Dugnano</t>
  </si>
  <si>
    <t>L'infortunato, titolare dell'attività di autoriparazione posta in liquidazione, è rimasto schiacciato sotto il veicolo che stava riparando causa rottura di un sostegno .</t>
  </si>
  <si>
    <t>Dipendentea  tempo indeterminato</t>
  </si>
  <si>
    <t>Pompiano</t>
  </si>
  <si>
    <t>Mentre stava installando un cavo in fibra ottica posto sotto la gronda di una civile abitazione, per cause in corso di accertamento, restava intrappolato tra il parapetto della piattaforma elevabile (da lui manovrata) e la gronda della casa.</t>
  </si>
  <si>
    <t>Agnadello</t>
  </si>
  <si>
    <t>Agricoltura:silvicoltura</t>
  </si>
  <si>
    <t>avventizio</t>
  </si>
  <si>
    <t>L'infortunato è precipitato da un'altezza di 6 metri mentre stava esegundo la potatura con un cestello</t>
  </si>
  <si>
    <t>L'infortunato nell'effettuare un sopralluogo per successive manutenzioni, camminava sulle lastre di cemento-amianto che, non reggendo il peso, cedevano. L'infortunato, non indossando i DPI anticaduta ed in assenza di opere di protezione collettiva allestite sotto la copertura, precipitava sulla pavimentazione sottostante.</t>
  </si>
  <si>
    <t>Titolare con dipendenti</t>
  </si>
  <si>
    <t>pensionato</t>
  </si>
  <si>
    <t>AGRICOLTURA:silvicoltura</t>
  </si>
  <si>
    <t>L’infortunato sarebbe stato colpito violentemente da un getto d’olio fuoriuscito dal sistema oleodinamico  in pressione della benna caricatrice a causa di una improvvisa rottura dello stesso.La conseguenza è stata una vasta lacerazione in sede toracica apicale destra che ne ha provocato il decesso. Il tubo di gomma non era in buono stato di manutenzione.</t>
  </si>
  <si>
    <t>Gazzuolo</t>
  </si>
  <si>
    <t>INDUSTRIA recupero rottami</t>
  </si>
  <si>
    <t xml:space="preserve">L'infortunato, durante la fase di riparazione o cmq di intervento manutentivo della propria autogru con ragno, postosi al di sotto della cabina ribaltata per verificare una perdita di olio idraulico dell’impianto di ribaltamento della cabina, per cause in corso di accertamento, la stessa si è riposizionata causando lo schiacciamento del lavoratore che ha subito il decesso immediato.  </t>
  </si>
  <si>
    <t>socio lavoratore</t>
  </si>
  <si>
    <t>operai edili</t>
  </si>
  <si>
    <t>falegname</t>
  </si>
  <si>
    <t>installatore di isolamenti</t>
  </si>
  <si>
    <t>autista trasporti</t>
  </si>
  <si>
    <t>elettricista installatore e manutentore impianti</t>
  </si>
  <si>
    <t>manutentore</t>
  </si>
  <si>
    <t>operaio edile</t>
  </si>
  <si>
    <t>dipendente</t>
  </si>
  <si>
    <t>meccanico autoriparatore</t>
  </si>
  <si>
    <t>Bellusco</t>
  </si>
  <si>
    <t>L'infortunio è avvenuto all'interno di una cabina elettrica in allestimento presso un'azienda industriale. All'interno della cabina era stata collocato un trasformatore su ruote, poichè lo stesso era troppo vicino al tetto della cabina, il titolare della ditta ha deciso di togliere le ruote dalla struttura del trasformatore. Per sollevarlo sono stati utilizzati due martinetti posti alle estremità. Dopo aver tolto le ruote il trasformatore si è sbilanciato su un lato schiacciando la testa del lavoratore contro la parete della cabina.</t>
  </si>
  <si>
    <t>Abbadia Lariana</t>
  </si>
  <si>
    <t>Socio anche di cooperative</t>
  </si>
  <si>
    <t>L'infortunato o è stato colpito da un sasso o è caduto a terra picchiando la testa metre stava liberando e pulendo le reti paramassi a protezione della Strada Statale 36</t>
  </si>
  <si>
    <t>ARESE</t>
  </si>
  <si>
    <t>ALTRO: Servizi</t>
  </si>
  <si>
    <t>EGITTO</t>
  </si>
  <si>
    <t>IRREGOLARE</t>
  </si>
  <si>
    <t>Il lavoratore, addetto alle pulizie di un ristorante presso un centro commerciale, ha subito lo schiacciamento del torace a seguito della chiusura del coperchio di un cassone metallico scarrabile per la raccolta di rifiuti derivanti dalle attività del centro commerciale. Moriva 3 giorni dopo l'evento.</t>
  </si>
  <si>
    <t>CLASSE DI ETA'</t>
  </si>
  <si>
    <t>31.12.2019</t>
  </si>
  <si>
    <t>56-65</t>
  </si>
  <si>
    <t>41-55</t>
  </si>
  <si>
    <t>fino a 30</t>
  </si>
  <si>
    <t>66-75</t>
  </si>
  <si>
    <t>31-40</t>
  </si>
  <si>
    <t>over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</si>
</sst>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0">
    <font>
      <sz val="10"/>
      <name val="Arial"/>
    </font>
    <font>
      <sz val="11"/>
      <name val="Arial"/>
      <family val="2"/>
    </font>
    <font>
      <b/>
      <sz val="12"/>
      <name val="Arial"/>
      <family val="2"/>
    </font>
    <font>
      <sz val="12"/>
      <name val="Arial"/>
      <family val="2"/>
    </font>
    <font>
      <sz val="9"/>
      <name val="Tahoma"/>
      <family val="2"/>
    </font>
    <font>
      <sz val="16"/>
      <name val="Arial"/>
      <family val="2"/>
    </font>
    <font>
      <b/>
      <sz val="18"/>
      <name val="Arial"/>
      <family val="2"/>
    </font>
    <font>
      <b/>
      <sz val="9"/>
      <name val="Tahoma"/>
      <family val="2"/>
    </font>
    <font>
      <b/>
      <sz val="14"/>
      <name val="Arial"/>
      <family val="2"/>
    </font>
    <font>
      <sz val="9"/>
      <name val="Arial"/>
      <family val="2"/>
    </font>
    <font>
      <b/>
      <sz val="12"/>
      <name val="Frugal Sans"/>
    </font>
    <font>
      <b/>
      <sz val="9"/>
      <name val="Arial"/>
      <family val="2"/>
    </font>
    <font>
      <b/>
      <sz val="12"/>
      <name val="Tahoma"/>
      <family val="2"/>
    </font>
    <font>
      <b/>
      <sz val="20"/>
      <name val="Tahoma"/>
      <family val="2"/>
    </font>
    <font>
      <sz val="11"/>
      <name val="Tahoma"/>
      <family val="2"/>
    </font>
    <font>
      <sz val="10"/>
      <name val="Arial"/>
      <family val="2"/>
    </font>
    <font>
      <sz val="18"/>
      <name val="Arial"/>
      <family val="2"/>
    </font>
    <font>
      <sz val="8"/>
      <name val="Arial"/>
      <family val="2"/>
    </font>
    <font>
      <sz val="11"/>
      <name val="Calibri"/>
      <family val="2"/>
    </font>
    <font>
      <u/>
      <sz val="11"/>
      <name val="Calibri"/>
      <family val="2"/>
    </font>
    <font>
      <sz val="9"/>
      <name val="SansSerif"/>
    </font>
    <font>
      <sz val="9"/>
      <color rgb="FF000000"/>
      <name val="Arial"/>
      <family val="2"/>
    </font>
    <font>
      <sz val="9"/>
      <color rgb="FF000000"/>
      <name val="SansSerif"/>
    </font>
    <font>
      <sz val="10"/>
      <color rgb="FF000000"/>
      <name val="Tahoma"/>
      <family val="2"/>
    </font>
    <font>
      <sz val="10"/>
      <name val="Calibri"/>
      <family val="2"/>
      <scheme val="minor"/>
    </font>
    <font>
      <sz val="12"/>
      <color rgb="FF000000"/>
      <name val="SansSerif"/>
    </font>
    <font>
      <sz val="10"/>
      <color rgb="FF000000"/>
      <name val="Calibri"/>
      <family val="2"/>
    </font>
    <font>
      <sz val="12"/>
      <color rgb="FF000000"/>
      <name val="Calibri"/>
      <family val="2"/>
    </font>
    <font>
      <b/>
      <sz val="18"/>
      <name val="Calibri"/>
      <family val="2"/>
      <scheme val="minor"/>
    </font>
    <font>
      <sz val="18"/>
      <name val="Calibri"/>
      <family val="2"/>
      <scheme val="minor"/>
    </font>
  </fonts>
  <fills count="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77">
    <xf numFmtId="0" fontId="0" fillId="0" borderId="0" xfId="0"/>
    <xf numFmtId="0" fontId="4" fillId="0" borderId="0" xfId="0" applyFont="1" applyAlignment="1">
      <alignment horizont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top" wrapText="1"/>
    </xf>
    <xf numFmtId="14"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20"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1" fillId="2" borderId="1" xfId="0" quotePrefix="1" applyFont="1" applyFill="1" applyBorder="1" applyAlignment="1">
      <alignment vertical="top" wrapText="1"/>
    </xf>
    <xf numFmtId="0" fontId="9" fillId="0" borderId="1" xfId="0" applyFont="1" applyBorder="1" applyAlignment="1">
      <alignment vertical="top" wrapText="1"/>
    </xf>
    <xf numFmtId="0" fontId="4" fillId="0" borderId="1" xfId="0" applyFont="1" applyBorder="1" applyAlignment="1">
      <alignment vertical="top" wrapText="1"/>
    </xf>
    <xf numFmtId="0" fontId="9" fillId="0" borderId="1" xfId="0" quotePrefix="1" applyFont="1" applyBorder="1" applyAlignment="1">
      <alignment vertical="top" wrapText="1"/>
    </xf>
    <xf numFmtId="0" fontId="9" fillId="0" borderId="1" xfId="0" applyFont="1" applyBorder="1" applyAlignment="1">
      <alignment horizontal="left" vertical="center" wrapText="1"/>
    </xf>
    <xf numFmtId="0" fontId="15" fillId="0" borderId="1" xfId="0" quotePrefix="1" applyFont="1" applyBorder="1" applyAlignment="1">
      <alignment horizontal="center" vertical="center" wrapText="1"/>
    </xf>
    <xf numFmtId="0" fontId="9" fillId="0" borderId="1" xfId="0" applyFont="1" applyBorder="1" applyAlignment="1">
      <alignment vertical="center" wrapText="1"/>
    </xf>
    <xf numFmtId="0" fontId="21" fillId="0" borderId="1" xfId="0" applyFont="1" applyBorder="1" applyAlignment="1">
      <alignment wrapText="1"/>
    </xf>
    <xf numFmtId="0" fontId="22" fillId="0" borderId="1" xfId="0" applyFont="1" applyBorder="1" applyAlignment="1">
      <alignment wrapText="1"/>
    </xf>
    <xf numFmtId="0" fontId="17" fillId="0" borderId="1" xfId="0" applyFont="1" applyBorder="1" applyAlignment="1">
      <alignment vertical="center"/>
    </xf>
    <xf numFmtId="0" fontId="17" fillId="0" borderId="1" xfId="0" applyFont="1" applyBorder="1" applyAlignment="1">
      <alignment horizontal="center" wrapText="1"/>
    </xf>
    <xf numFmtId="0" fontId="23" fillId="0" borderId="1" xfId="0" applyFont="1" applyBorder="1" applyAlignment="1">
      <alignment vertical="center" wrapText="1"/>
    </xf>
    <xf numFmtId="0" fontId="9" fillId="0" borderId="1" xfId="0" applyFont="1" applyBorder="1" applyAlignment="1">
      <alignment horizontal="left" vertical="top" wrapText="1"/>
    </xf>
    <xf numFmtId="0" fontId="18" fillId="0" borderId="1" xfId="0" applyFont="1" applyBorder="1" applyAlignment="1">
      <alignment wrapText="1"/>
    </xf>
    <xf numFmtId="0" fontId="20" fillId="0" borderId="1" xfId="0" applyFont="1" applyBorder="1" applyAlignment="1">
      <alignment vertical="center" wrapText="1"/>
    </xf>
    <xf numFmtId="0" fontId="9"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24" fillId="0" borderId="1" xfId="0" applyFont="1" applyBorder="1" applyAlignment="1">
      <alignment vertical="top" wrapText="1"/>
    </xf>
    <xf numFmtId="14"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9" fillId="0" borderId="0" xfId="0" applyFont="1" applyAlignment="1">
      <alignment vertical="center" wrapText="1"/>
    </xf>
    <xf numFmtId="49" fontId="4" fillId="0" borderId="0" xfId="0" applyNumberFormat="1" applyFont="1" applyAlignment="1">
      <alignment horizontal="center" vertical="center" wrapText="1"/>
    </xf>
    <xf numFmtId="0" fontId="25" fillId="0" borderId="0" xfId="0" applyFont="1"/>
    <xf numFmtId="0" fontId="9" fillId="0" borderId="0" xfId="0" applyFont="1" applyAlignment="1">
      <alignment vertical="top" wrapText="1"/>
    </xf>
    <xf numFmtId="49" fontId="4" fillId="0" borderId="0" xfId="0" applyNumberFormat="1" applyFont="1" applyAlignment="1">
      <alignment horizontal="center" wrapText="1"/>
    </xf>
    <xf numFmtId="164" fontId="4" fillId="0" borderId="0" xfId="0" applyNumberFormat="1" applyFont="1" applyAlignment="1">
      <alignment horizontal="center" wrapText="1"/>
    </xf>
    <xf numFmtId="0" fontId="7" fillId="0" borderId="0" xfId="0" applyFont="1" applyAlignment="1">
      <alignment horizontal="center" wrapText="1"/>
    </xf>
    <xf numFmtId="0" fontId="18" fillId="0" borderId="1" xfId="0" applyFont="1" applyBorder="1" applyAlignment="1">
      <alignment horizontal="center" wrapText="1"/>
    </xf>
    <xf numFmtId="14" fontId="7" fillId="2" borderId="1" xfId="0" applyNumberFormat="1" applyFont="1" applyFill="1" applyBorder="1" applyAlignment="1">
      <alignment horizontal="center" vertical="center" wrapText="1"/>
    </xf>
    <xf numFmtId="0" fontId="3" fillId="5" borderId="0" xfId="0" applyFont="1" applyFill="1"/>
    <xf numFmtId="0" fontId="0" fillId="5" borderId="0" xfId="0" applyFill="1"/>
    <xf numFmtId="0" fontId="5" fillId="5" borderId="0" xfId="0" applyFont="1" applyFill="1" applyAlignment="1">
      <alignment horizontal="center"/>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1" fillId="5" borderId="0" xfId="0" applyFont="1" applyFill="1" applyAlignment="1">
      <alignment horizontal="center" vertical="center" wrapText="1"/>
    </xf>
    <xf numFmtId="0" fontId="29" fillId="5" borderId="4" xfId="0" applyFont="1" applyFill="1" applyBorder="1" applyAlignment="1">
      <alignment horizontal="center"/>
    </xf>
    <xf numFmtId="0" fontId="2" fillId="5" borderId="5" xfId="0" applyFont="1" applyFill="1" applyBorder="1" applyAlignment="1">
      <alignment horizontal="center"/>
    </xf>
    <xf numFmtId="0" fontId="29" fillId="5" borderId="6" xfId="0" applyFont="1" applyFill="1" applyBorder="1" applyAlignment="1">
      <alignment horizontal="center"/>
    </xf>
    <xf numFmtId="0" fontId="2" fillId="5" borderId="7" xfId="0" applyFont="1" applyFill="1" applyBorder="1" applyAlignment="1">
      <alignment horizontal="center"/>
    </xf>
    <xf numFmtId="0" fontId="2" fillId="5" borderId="0" xfId="0" applyFont="1" applyFill="1"/>
    <xf numFmtId="0" fontId="29" fillId="5" borderId="8" xfId="0" applyFont="1" applyFill="1" applyBorder="1" applyAlignment="1">
      <alignment horizontal="center"/>
    </xf>
    <xf numFmtId="0" fontId="2" fillId="5" borderId="9" xfId="0" applyFont="1" applyFill="1" applyBorder="1" applyAlignment="1">
      <alignment horizontal="center"/>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6" fillId="5" borderId="0" xfId="0" applyFont="1" applyFill="1" applyAlignment="1">
      <alignment vertical="center"/>
    </xf>
    <xf numFmtId="0" fontId="16" fillId="5" borderId="0" xfId="0" applyFont="1" applyFill="1" applyAlignment="1">
      <alignment vertical="center"/>
    </xf>
    <xf numFmtId="0" fontId="0" fillId="5" borderId="0" xfId="0" applyFill="1" applyAlignment="1">
      <alignment horizontal="center"/>
    </xf>
    <xf numFmtId="0" fontId="26" fillId="0" borderId="1" xfId="0" applyFont="1" applyBorder="1" applyAlignment="1">
      <alignment horizontal="left" vertical="top" wrapText="1"/>
    </xf>
    <xf numFmtId="0" fontId="27" fillId="0" borderId="1" xfId="0" applyFont="1" applyBorder="1" applyAlignment="1">
      <alignment horizontal="left" vertical="top" wrapText="1"/>
    </xf>
    <xf numFmtId="0" fontId="12" fillId="0" borderId="0" xfId="0" applyFont="1" applyAlignment="1">
      <alignment horizontal="center" vertical="center"/>
    </xf>
    <xf numFmtId="0" fontId="12" fillId="0" borderId="0" xfId="0" applyFont="1" applyAlignment="1">
      <alignment vertical="top"/>
    </xf>
    <xf numFmtId="0" fontId="14" fillId="0" borderId="0" xfId="0" applyFont="1" applyAlignment="1">
      <alignment horizontal="center" vertical="top" wrapText="1"/>
    </xf>
    <xf numFmtId="0" fontId="14" fillId="0" borderId="0" xfId="0" applyFont="1" applyAlignment="1">
      <alignmen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top" wrapText="1"/>
    </xf>
    <xf numFmtId="0" fontId="13" fillId="0" borderId="0" xfId="0" applyFont="1" applyAlignment="1">
      <alignment horizontal="center"/>
    </xf>
    <xf numFmtId="0" fontId="13" fillId="0" borderId="0" xfId="0" applyFont="1" applyAlignment="1">
      <alignment vertical="top"/>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10" fillId="0" borderId="0" xfId="0" applyFont="1" applyAlignment="1">
      <alignment horizontal="center"/>
    </xf>
    <xf numFmtId="0" fontId="8" fillId="5" borderId="0" xfId="0" applyFont="1" applyFill="1" applyAlignment="1">
      <alignment horizontal="center" vertical="center" wrapText="1"/>
    </xf>
    <xf numFmtId="15" fontId="8" fillId="5" borderId="0" xfId="0" applyNumberFormat="1" applyFont="1" applyFill="1" applyAlignment="1">
      <alignment horizontal="center" vertical="center"/>
    </xf>
    <xf numFmtId="0" fontId="8" fillId="5" borderId="0" xfId="0" applyFont="1" applyFill="1" applyAlignment="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it-IT"/>
              <a:t>infortuni mortali 2006 - distribuzione mensile</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'Infortuni per ATS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'Infortuni per ATS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BA4-4098-93CC-389BDE1E41B9}"/>
            </c:ext>
          </c:extLst>
        </c:ser>
        <c:dLbls>
          <c:showLegendKey val="0"/>
          <c:showVal val="0"/>
          <c:showCatName val="0"/>
          <c:showSerName val="0"/>
          <c:showPercent val="0"/>
          <c:showBubbleSize val="0"/>
        </c:dLbls>
        <c:gapWidth val="150"/>
        <c:axId val="417850784"/>
        <c:axId val="1"/>
      </c:barChart>
      <c:catAx>
        <c:axId val="417850784"/>
        <c:scaling>
          <c:orientation val="minMax"/>
        </c:scaling>
        <c:delete val="0"/>
        <c:axPos val="b"/>
        <c:title>
          <c:tx>
            <c:rich>
              <a:bodyPr/>
              <a:lstStyle/>
              <a:p>
                <a:pPr>
                  <a:defRPr sz="100" b="1" i="0" u="none" strike="noStrike" baseline="0">
                    <a:solidFill>
                      <a:srgbClr val="000000"/>
                    </a:solidFill>
                    <a:latin typeface="Arial"/>
                    <a:ea typeface="Arial"/>
                    <a:cs typeface="Arial"/>
                  </a:defRPr>
                </a:pPr>
                <a:r>
                  <a:rPr lang="it-IT"/>
                  <a:t>mesi 2006</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it-I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it-IT"/>
                  <a:t>n. I. M.</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it-IT"/>
          </a:p>
        </c:txPr>
        <c:crossAx val="41785078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it-IT"/>
              <a:t>N°  Infortuni mortali sul lavoro nell'anno 2019</a:t>
            </a:r>
          </a:p>
        </c:rich>
      </c:tx>
      <c:layout>
        <c:manualLayout>
          <c:xMode val="edge"/>
          <c:yMode val="edge"/>
          <c:x val="0.14668057401915668"/>
          <c:y val="3.5814712350145425E-2"/>
        </c:manualLayout>
      </c:layout>
      <c:overlay val="0"/>
      <c:spPr>
        <a:noFill/>
        <a:ln>
          <a:noFill/>
        </a:ln>
        <a:effectLst/>
      </c:spPr>
    </c:title>
    <c:autoTitleDeleted val="0"/>
    <c:plotArea>
      <c:layout>
        <c:manualLayout>
          <c:layoutTarget val="inner"/>
          <c:xMode val="edge"/>
          <c:yMode val="edge"/>
          <c:x val="4.4884870538971847E-2"/>
          <c:y val="0.17855658873775343"/>
          <c:w val="0.91704509133008594"/>
          <c:h val="0.54186228040756124"/>
        </c:manualLayout>
      </c:layout>
      <c:barChart>
        <c:barDir val="col"/>
        <c:grouping val="clustered"/>
        <c:varyColors val="0"/>
        <c:ser>
          <c:idx val="0"/>
          <c:order val="0"/>
          <c:tx>
            <c:strRef>
              <c:f>'Infortuni per ATS '!$C$4</c:f>
              <c:strCache>
                <c:ptCount val="1"/>
                <c:pt idx="0">
                  <c:v>N°  Infortuni  mortali</c:v>
                </c:pt>
              </c:strCache>
            </c:strRef>
          </c:tx>
          <c:spPr>
            <a:solidFill>
              <a:srgbClr val="FF0000"/>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'Infortuni per ATS '!$B$5:$B$12</c:f>
              <c:strCache>
                <c:ptCount val="8"/>
                <c:pt idx="0">
                  <c:v>BERGAMO</c:v>
                </c:pt>
                <c:pt idx="1">
                  <c:v>BRESCIA</c:v>
                </c:pt>
                <c:pt idx="2">
                  <c:v>CITTA' METROPOLITANA DI MILANO</c:v>
                </c:pt>
                <c:pt idx="3">
                  <c:v>INSUBRIA</c:v>
                </c:pt>
                <c:pt idx="4">
                  <c:v>BRIANZA</c:v>
                </c:pt>
                <c:pt idx="5">
                  <c:v>PAVIA</c:v>
                </c:pt>
                <c:pt idx="6">
                  <c:v>VAL PADANA</c:v>
                </c:pt>
                <c:pt idx="7">
                  <c:v>MONTAGNA</c:v>
                </c:pt>
              </c:strCache>
            </c:strRef>
          </c:cat>
          <c:val>
            <c:numRef>
              <c:f>'Infortuni per ATS '!$C$5:$C$12</c:f>
              <c:numCache>
                <c:formatCode>General</c:formatCode>
                <c:ptCount val="8"/>
                <c:pt idx="0">
                  <c:v>5</c:v>
                </c:pt>
                <c:pt idx="1">
                  <c:v>11</c:v>
                </c:pt>
                <c:pt idx="2">
                  <c:v>14</c:v>
                </c:pt>
                <c:pt idx="3">
                  <c:v>8</c:v>
                </c:pt>
                <c:pt idx="4">
                  <c:v>15</c:v>
                </c:pt>
                <c:pt idx="5">
                  <c:v>4</c:v>
                </c:pt>
                <c:pt idx="6">
                  <c:v>10</c:v>
                </c:pt>
                <c:pt idx="7">
                  <c:v>3</c:v>
                </c:pt>
              </c:numCache>
            </c:numRef>
          </c:val>
          <c:extLst>
            <c:ext xmlns:c16="http://schemas.microsoft.com/office/drawing/2014/chart" uri="{C3380CC4-5D6E-409C-BE32-E72D297353CC}">
              <c16:uniqueId val="{00000000-01A3-4811-ADCF-97FD69224E49}"/>
            </c:ext>
          </c:extLst>
        </c:ser>
        <c:dLbls>
          <c:showLegendKey val="0"/>
          <c:showVal val="0"/>
          <c:showCatName val="0"/>
          <c:showSerName val="0"/>
          <c:showPercent val="0"/>
          <c:showBubbleSize val="0"/>
        </c:dLbls>
        <c:gapWidth val="444"/>
        <c:overlap val="-90"/>
        <c:axId val="417845744"/>
        <c:axId val="1"/>
      </c:barChart>
      <c:catAx>
        <c:axId val="4178457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it-IT" sz="1600" b="1"/>
                  <a:t>ATS Lombarde</a:t>
                </a:r>
              </a:p>
            </c:rich>
          </c:tx>
          <c:layout>
            <c:manualLayout>
              <c:xMode val="edge"/>
              <c:yMode val="edge"/>
              <c:x val="0.66920148617786412"/>
              <c:y val="0.9135645882102574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1200" b="0" i="0" u="none" strike="noStrike" kern="1200" cap="all" spc="120" normalizeH="0" baseline="0">
                <a:solidFill>
                  <a:schemeClr val="tx1">
                    <a:lumMod val="65000"/>
                    <a:lumOff val="35000"/>
                  </a:schemeClr>
                </a:solidFill>
                <a:latin typeface="+mn-lt"/>
                <a:ea typeface="+mn-ea"/>
                <a:cs typeface="+mn-cs"/>
              </a:defRPr>
            </a:pPr>
            <a:endParaRPr lang="it-IT"/>
          </a:p>
        </c:txPr>
        <c:crossAx val="1"/>
        <c:crosses val="autoZero"/>
        <c:auto val="1"/>
        <c:lblAlgn val="ctr"/>
        <c:lblOffset val="100"/>
        <c:tickLblSkip val="1"/>
        <c:tickMarkSkip val="1"/>
        <c:noMultiLvlLbl val="0"/>
      </c:catAx>
      <c:valAx>
        <c:axId val="1"/>
        <c:scaling>
          <c:orientation val="minMax"/>
          <c:max val="18"/>
        </c:scaling>
        <c:delete val="1"/>
        <c:axPos val="l"/>
        <c:numFmt formatCode="General" sourceLinked="1"/>
        <c:majorTickMark val="out"/>
        <c:minorTickMark val="none"/>
        <c:tickLblPos val="nextTo"/>
        <c:crossAx val="417845744"/>
        <c:crosses val="autoZero"/>
        <c:crossBetween val="between"/>
        <c:majorUnit val="2"/>
      </c:valAx>
      <c:spPr>
        <a:noFill/>
        <a:ln w="25400">
          <a:noFill/>
        </a:ln>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it-IT"/>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46</xdr:row>
      <xdr:rowOff>57150</xdr:rowOff>
    </xdr:from>
    <xdr:to>
      <xdr:col>4</xdr:col>
      <xdr:colOff>0</xdr:colOff>
      <xdr:row>68</xdr:row>
      <xdr:rowOff>9525</xdr:rowOff>
    </xdr:to>
    <xdr:graphicFrame macro="">
      <xdr:nvGraphicFramePr>
        <xdr:cNvPr id="2599992" name="Chart 2">
          <a:extLst>
            <a:ext uri="{FF2B5EF4-FFF2-40B4-BE49-F238E27FC236}">
              <a16:creationId xmlns:a16="http://schemas.microsoft.com/office/drawing/2014/main" id="{C7539B69-CC93-7CC0-F3E1-C33ECD0C4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885825</xdr:colOff>
      <xdr:row>2</xdr:row>
      <xdr:rowOff>38100</xdr:rowOff>
    </xdr:from>
    <xdr:to>
      <xdr:col>14</xdr:col>
      <xdr:colOff>409575</xdr:colOff>
      <xdr:row>27</xdr:row>
      <xdr:rowOff>9525</xdr:rowOff>
    </xdr:to>
    <xdr:graphicFrame macro="">
      <xdr:nvGraphicFramePr>
        <xdr:cNvPr id="2599993" name="Chart 8">
          <a:extLst>
            <a:ext uri="{FF2B5EF4-FFF2-40B4-BE49-F238E27FC236}">
              <a16:creationId xmlns:a16="http://schemas.microsoft.com/office/drawing/2014/main" id="{0E31D973-C4F7-CC37-DEC1-1ED19A930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showGridLines="0" tabSelected="1" showRuler="0" zoomScaleNormal="100" workbookViewId="0">
      <pane xSplit="1" ySplit="7" topLeftCell="B8" activePane="bottomRight" state="frozen"/>
      <selection pane="topRight" activeCell="B1" sqref="B1"/>
      <selection pane="bottomLeft" activeCell="A8" sqref="A8"/>
      <selection pane="bottomRight" activeCell="J8" sqref="J8"/>
    </sheetView>
  </sheetViews>
  <sheetFormatPr defaultRowHeight="12"/>
  <cols>
    <col min="1" max="1" width="8.7109375" style="40" bestFit="1" customWidth="1"/>
    <col min="2" max="2" width="15.42578125" style="1" customWidth="1"/>
    <col min="3" max="3" width="12.140625" style="1" customWidth="1"/>
    <col min="4" max="4" width="14.42578125" style="1" customWidth="1"/>
    <col min="5" max="5" width="13.28515625" style="1" customWidth="1"/>
    <col min="6" max="6" width="18.5703125" style="38" bestFit="1" customWidth="1"/>
    <col min="7" max="7" width="15.5703125" style="1" customWidth="1"/>
    <col min="8" max="8" width="10" style="1" customWidth="1"/>
    <col min="9" max="9" width="13.7109375" style="39" customWidth="1"/>
    <col min="10" max="10" width="14.7109375" style="1" customWidth="1"/>
    <col min="11" max="11" width="17" style="1" bestFit="1" customWidth="1"/>
    <col min="12" max="12" width="17.28515625" style="1" customWidth="1"/>
    <col min="13" max="13" width="127" style="37" customWidth="1"/>
    <col min="14" max="16384" width="9.140625" style="1"/>
  </cols>
  <sheetData>
    <row r="1" spans="1:13" ht="21" customHeight="1">
      <c r="A1" s="63" t="s">
        <v>24</v>
      </c>
      <c r="B1" s="63"/>
      <c r="C1" s="63"/>
      <c r="D1" s="63"/>
      <c r="E1" s="63"/>
      <c r="F1" s="63"/>
      <c r="G1" s="63"/>
      <c r="H1" s="63"/>
      <c r="I1" s="63"/>
      <c r="J1" s="63"/>
      <c r="K1" s="63"/>
      <c r="L1" s="63"/>
      <c r="M1" s="64"/>
    </row>
    <row r="2" spans="1:13" ht="8.25" customHeight="1">
      <c r="A2" s="73"/>
      <c r="B2" s="73"/>
      <c r="C2" s="73"/>
      <c r="D2" s="73"/>
      <c r="E2" s="73"/>
      <c r="F2" s="73"/>
      <c r="G2" s="73"/>
      <c r="H2" s="73"/>
      <c r="I2" s="73"/>
      <c r="J2" s="73"/>
      <c r="K2" s="73"/>
      <c r="L2" s="73"/>
      <c r="M2" s="73"/>
    </row>
    <row r="3" spans="1:13" ht="35.25" customHeight="1">
      <c r="A3" s="69" t="s">
        <v>31</v>
      </c>
      <c r="B3" s="69"/>
      <c r="C3" s="69"/>
      <c r="D3" s="69"/>
      <c r="E3" s="69"/>
      <c r="F3" s="69"/>
      <c r="G3" s="69"/>
      <c r="H3" s="69"/>
      <c r="I3" s="69"/>
      <c r="J3" s="69"/>
      <c r="K3" s="69"/>
      <c r="L3" s="69"/>
      <c r="M3" s="70"/>
    </row>
    <row r="4" spans="1:13" ht="31.5" customHeight="1">
      <c r="A4" s="65" t="s">
        <v>26</v>
      </c>
      <c r="B4" s="65"/>
      <c r="C4" s="65"/>
      <c r="D4" s="65"/>
      <c r="E4" s="65"/>
      <c r="F4" s="65"/>
      <c r="G4" s="65"/>
      <c r="H4" s="65"/>
      <c r="I4" s="65"/>
      <c r="J4" s="65"/>
      <c r="K4" s="65"/>
      <c r="L4" s="65"/>
      <c r="M4" s="66"/>
    </row>
    <row r="5" spans="1:13" ht="12" customHeight="1">
      <c r="A5" s="71"/>
      <c r="B5" s="71"/>
      <c r="C5" s="71"/>
      <c r="D5" s="71"/>
      <c r="E5" s="71"/>
      <c r="F5" s="71"/>
      <c r="G5" s="71"/>
      <c r="H5" s="71"/>
      <c r="I5" s="71"/>
      <c r="J5" s="71"/>
      <c r="K5" s="71"/>
      <c r="L5" s="71"/>
      <c r="M5" s="72"/>
    </row>
    <row r="6" spans="1:13" ht="32.25" customHeight="1">
      <c r="A6" s="67" t="s">
        <v>25</v>
      </c>
      <c r="B6" s="67"/>
      <c r="C6" s="67"/>
      <c r="D6" s="67"/>
      <c r="E6" s="67"/>
      <c r="F6" s="67"/>
      <c r="G6" s="67"/>
      <c r="H6" s="67"/>
      <c r="I6" s="67"/>
      <c r="J6" s="67"/>
      <c r="K6" s="67"/>
      <c r="L6" s="67"/>
      <c r="M6" s="68"/>
    </row>
    <row r="7" spans="1:13" s="4" customFormat="1" ht="35.25" customHeight="1">
      <c r="A7" s="2" t="s">
        <v>10</v>
      </c>
      <c r="B7" s="3" t="s">
        <v>3</v>
      </c>
      <c r="C7" s="3" t="s">
        <v>15</v>
      </c>
      <c r="D7" s="3" t="s">
        <v>4</v>
      </c>
      <c r="E7" s="3" t="s">
        <v>5</v>
      </c>
      <c r="F7" s="3" t="s">
        <v>6</v>
      </c>
      <c r="G7" s="3" t="s">
        <v>11</v>
      </c>
      <c r="H7" s="3" t="s">
        <v>0</v>
      </c>
      <c r="I7" s="42" t="s">
        <v>252</v>
      </c>
      <c r="J7" s="2" t="s">
        <v>12</v>
      </c>
      <c r="K7" s="3" t="s">
        <v>7</v>
      </c>
      <c r="L7" s="3" t="s">
        <v>8</v>
      </c>
      <c r="M7" s="14" t="s">
        <v>9</v>
      </c>
    </row>
    <row r="8" spans="1:13" s="5" customFormat="1" ht="109.5" customHeight="1">
      <c r="A8" s="7">
        <v>1</v>
      </c>
      <c r="B8" s="6">
        <v>43469</v>
      </c>
      <c r="C8" s="10" t="s">
        <v>28</v>
      </c>
      <c r="D8" s="6">
        <v>43468</v>
      </c>
      <c r="E8" s="6">
        <v>43468</v>
      </c>
      <c r="F8" s="10" t="s">
        <v>150</v>
      </c>
      <c r="G8" s="10" t="s">
        <v>29</v>
      </c>
      <c r="H8" s="10" t="s">
        <v>14</v>
      </c>
      <c r="I8" s="6" t="s">
        <v>254</v>
      </c>
      <c r="J8" s="10" t="s">
        <v>27</v>
      </c>
      <c r="K8" s="10"/>
      <c r="L8" s="10" t="s">
        <v>34</v>
      </c>
      <c r="M8" s="27" t="s">
        <v>168</v>
      </c>
    </row>
    <row r="9" spans="1:13" s="5" customFormat="1" ht="60" customHeight="1">
      <c r="A9" s="7">
        <v>2</v>
      </c>
      <c r="B9" s="6">
        <v>43518</v>
      </c>
      <c r="C9" s="10" t="s">
        <v>39</v>
      </c>
      <c r="D9" s="6">
        <v>43516</v>
      </c>
      <c r="E9" s="6">
        <v>43516</v>
      </c>
      <c r="F9" s="10" t="s">
        <v>36</v>
      </c>
      <c r="G9" s="10" t="s">
        <v>37</v>
      </c>
      <c r="H9" s="10" t="s">
        <v>14</v>
      </c>
      <c r="I9" s="6" t="s">
        <v>255</v>
      </c>
      <c r="J9" s="10" t="s">
        <v>33</v>
      </c>
      <c r="K9" s="10" t="s">
        <v>234</v>
      </c>
      <c r="L9" s="10" t="s">
        <v>35</v>
      </c>
      <c r="M9" s="26" t="s">
        <v>38</v>
      </c>
    </row>
    <row r="10" spans="1:13" s="5" customFormat="1" ht="48.75" customHeight="1">
      <c r="A10" s="7">
        <v>3</v>
      </c>
      <c r="B10" s="6">
        <v>43522</v>
      </c>
      <c r="C10" s="10" t="s">
        <v>40</v>
      </c>
      <c r="D10" s="6">
        <v>43521</v>
      </c>
      <c r="E10" s="6">
        <v>43521</v>
      </c>
      <c r="F10" s="10" t="s">
        <v>42</v>
      </c>
      <c r="G10" s="10" t="s">
        <v>43</v>
      </c>
      <c r="H10" s="10" t="s">
        <v>14</v>
      </c>
      <c r="I10" s="6" t="s">
        <v>255</v>
      </c>
      <c r="J10" s="10" t="s">
        <v>27</v>
      </c>
      <c r="K10" s="11"/>
      <c r="L10" s="10" t="s">
        <v>41</v>
      </c>
      <c r="M10" s="26" t="s">
        <v>45</v>
      </c>
    </row>
    <row r="11" spans="1:13" s="5" customFormat="1" ht="33.75">
      <c r="A11" s="7">
        <v>4</v>
      </c>
      <c r="B11" s="6">
        <v>43523</v>
      </c>
      <c r="C11" s="12" t="s">
        <v>40</v>
      </c>
      <c r="D11" s="6">
        <v>43522</v>
      </c>
      <c r="E11" s="6">
        <v>43522</v>
      </c>
      <c r="F11" s="13" t="s">
        <v>44</v>
      </c>
      <c r="G11" s="11" t="s">
        <v>43</v>
      </c>
      <c r="H11" s="13" t="s">
        <v>14</v>
      </c>
      <c r="I11" s="6" t="s">
        <v>254</v>
      </c>
      <c r="J11" s="10" t="s">
        <v>27</v>
      </c>
      <c r="K11" s="11"/>
      <c r="L11" s="10" t="s">
        <v>41</v>
      </c>
      <c r="M11" s="15" t="s">
        <v>46</v>
      </c>
    </row>
    <row r="12" spans="1:13" s="5" customFormat="1" ht="48">
      <c r="A12" s="7">
        <v>5</v>
      </c>
      <c r="B12" s="6">
        <v>43525</v>
      </c>
      <c r="C12" s="10" t="s">
        <v>40</v>
      </c>
      <c r="D12" s="6">
        <v>43522</v>
      </c>
      <c r="E12" s="6">
        <v>43524</v>
      </c>
      <c r="F12" s="9" t="s">
        <v>60</v>
      </c>
      <c r="G12" s="10" t="s">
        <v>43</v>
      </c>
      <c r="H12" s="10" t="s">
        <v>14</v>
      </c>
      <c r="I12" s="6" t="s">
        <v>255</v>
      </c>
      <c r="J12" s="10" t="s">
        <v>27</v>
      </c>
      <c r="K12" s="10"/>
      <c r="L12" s="10" t="s">
        <v>41</v>
      </c>
      <c r="M12" s="20" t="s">
        <v>61</v>
      </c>
    </row>
    <row r="13" spans="1:13" s="5" customFormat="1" ht="33.75">
      <c r="A13" s="7">
        <v>6</v>
      </c>
      <c r="B13" s="6">
        <v>43525</v>
      </c>
      <c r="C13" s="10" t="s">
        <v>40</v>
      </c>
      <c r="D13" s="6">
        <v>43525</v>
      </c>
      <c r="E13" s="6">
        <v>43525</v>
      </c>
      <c r="F13" s="10" t="s">
        <v>48</v>
      </c>
      <c r="G13" s="10" t="s">
        <v>54</v>
      </c>
      <c r="H13" s="10" t="s">
        <v>14</v>
      </c>
      <c r="I13" s="6" t="s">
        <v>254</v>
      </c>
      <c r="J13" s="10" t="s">
        <v>27</v>
      </c>
      <c r="K13" s="23"/>
      <c r="L13" s="24" t="s">
        <v>47</v>
      </c>
      <c r="M13" s="15" t="s">
        <v>49</v>
      </c>
    </row>
    <row r="14" spans="1:13" s="5" customFormat="1" ht="136.5" customHeight="1">
      <c r="A14" s="7">
        <v>7</v>
      </c>
      <c r="B14" s="6">
        <v>43528</v>
      </c>
      <c r="C14" s="12" t="s">
        <v>50</v>
      </c>
      <c r="D14" s="6">
        <v>43521</v>
      </c>
      <c r="E14" s="6">
        <v>43526</v>
      </c>
      <c r="F14" s="13" t="s">
        <v>51</v>
      </c>
      <c r="G14" s="11" t="s">
        <v>55</v>
      </c>
      <c r="H14" s="19" t="s">
        <v>14</v>
      </c>
      <c r="I14" s="6" t="s">
        <v>255</v>
      </c>
      <c r="J14" s="19" t="s">
        <v>52</v>
      </c>
      <c r="K14" s="11"/>
      <c r="L14" s="10" t="s">
        <v>56</v>
      </c>
      <c r="M14" s="15" t="s">
        <v>53</v>
      </c>
    </row>
    <row r="15" spans="1:13" s="8" customFormat="1" ht="96">
      <c r="A15" s="7">
        <v>8</v>
      </c>
      <c r="B15" s="6">
        <v>43532</v>
      </c>
      <c r="C15" s="10" t="s">
        <v>40</v>
      </c>
      <c r="D15" s="6">
        <v>43530</v>
      </c>
      <c r="E15" s="6">
        <v>43531</v>
      </c>
      <c r="F15" s="9" t="s">
        <v>58</v>
      </c>
      <c r="G15" s="10" t="s">
        <v>57</v>
      </c>
      <c r="H15" s="10" t="s">
        <v>14</v>
      </c>
      <c r="I15" s="6" t="s">
        <v>254</v>
      </c>
      <c r="J15" s="10" t="s">
        <v>27</v>
      </c>
      <c r="K15" s="10"/>
      <c r="L15" s="10" t="s">
        <v>41</v>
      </c>
      <c r="M15" s="20" t="s">
        <v>59</v>
      </c>
    </row>
    <row r="16" spans="1:13" s="8" customFormat="1" ht="76.5">
      <c r="A16" s="7">
        <v>9</v>
      </c>
      <c r="B16" s="6">
        <v>43550</v>
      </c>
      <c r="C16" s="6" t="s">
        <v>39</v>
      </c>
      <c r="D16" s="6">
        <v>43546</v>
      </c>
      <c r="E16" s="6">
        <v>43548</v>
      </c>
      <c r="F16" s="9" t="s">
        <v>62</v>
      </c>
      <c r="G16" s="10" t="s">
        <v>43</v>
      </c>
      <c r="H16" s="10" t="s">
        <v>14</v>
      </c>
      <c r="I16" s="6" t="s">
        <v>254</v>
      </c>
      <c r="J16" s="10" t="s">
        <v>27</v>
      </c>
      <c r="K16" s="11" t="s">
        <v>235</v>
      </c>
      <c r="L16" s="10" t="s">
        <v>41</v>
      </c>
      <c r="M16" s="25" t="s">
        <v>63</v>
      </c>
    </row>
    <row r="17" spans="1:13" s="8" customFormat="1" ht="38.25">
      <c r="A17" s="7">
        <v>10</v>
      </c>
      <c r="B17" s="6">
        <v>43550</v>
      </c>
      <c r="C17" s="12" t="s">
        <v>50</v>
      </c>
      <c r="D17" s="6">
        <v>43550</v>
      </c>
      <c r="E17" s="6">
        <v>43550</v>
      </c>
      <c r="F17" s="9" t="s">
        <v>64</v>
      </c>
      <c r="G17" s="10" t="s">
        <v>57</v>
      </c>
      <c r="H17" s="10" t="s">
        <v>65</v>
      </c>
      <c r="I17" s="6" t="s">
        <v>255</v>
      </c>
      <c r="J17" s="10" t="s">
        <v>27</v>
      </c>
      <c r="K17" s="10"/>
      <c r="L17" s="10" t="s">
        <v>67</v>
      </c>
      <c r="M17" s="25" t="s">
        <v>66</v>
      </c>
    </row>
    <row r="18" spans="1:13" s="8" customFormat="1" ht="51">
      <c r="A18" s="7">
        <v>11</v>
      </c>
      <c r="B18" s="6">
        <v>43552</v>
      </c>
      <c r="C18" s="10" t="s">
        <v>39</v>
      </c>
      <c r="D18" s="6">
        <v>43542</v>
      </c>
      <c r="E18" s="6">
        <v>43542</v>
      </c>
      <c r="F18" s="10" t="s">
        <v>69</v>
      </c>
      <c r="G18" s="10" t="s">
        <v>57</v>
      </c>
      <c r="H18" s="10" t="s">
        <v>14</v>
      </c>
      <c r="I18" s="6" t="s">
        <v>255</v>
      </c>
      <c r="J18" s="10" t="s">
        <v>68</v>
      </c>
      <c r="K18" s="7" t="s">
        <v>232</v>
      </c>
      <c r="L18" s="10" t="s">
        <v>56</v>
      </c>
      <c r="M18" s="25" t="s">
        <v>70</v>
      </c>
    </row>
    <row r="19" spans="1:13" s="8" customFormat="1" ht="36">
      <c r="A19" s="7">
        <v>12</v>
      </c>
      <c r="B19" s="6">
        <v>43560</v>
      </c>
      <c r="C19" s="10" t="s">
        <v>39</v>
      </c>
      <c r="D19" s="6">
        <v>43558</v>
      </c>
      <c r="E19" s="6">
        <v>43558</v>
      </c>
      <c r="F19" s="9" t="s">
        <v>72</v>
      </c>
      <c r="G19" s="10" t="s">
        <v>71</v>
      </c>
      <c r="H19" s="10" t="s">
        <v>14</v>
      </c>
      <c r="I19" s="6" t="s">
        <v>255</v>
      </c>
      <c r="J19" s="10" t="s">
        <v>27</v>
      </c>
      <c r="K19" s="7" t="s">
        <v>233</v>
      </c>
      <c r="L19" s="7" t="s">
        <v>56</v>
      </c>
      <c r="M19" s="15" t="s">
        <v>73</v>
      </c>
    </row>
    <row r="20" spans="1:13" s="8" customFormat="1" ht="36">
      <c r="A20" s="7">
        <v>13</v>
      </c>
      <c r="B20" s="6">
        <v>43561</v>
      </c>
      <c r="C20" s="10" t="s">
        <v>39</v>
      </c>
      <c r="D20" s="6">
        <v>43558</v>
      </c>
      <c r="E20" s="6">
        <v>43558</v>
      </c>
      <c r="F20" s="9" t="s">
        <v>72</v>
      </c>
      <c r="G20" s="10" t="s">
        <v>71</v>
      </c>
      <c r="H20" s="10" t="s">
        <v>14</v>
      </c>
      <c r="I20" s="6" t="s">
        <v>255</v>
      </c>
      <c r="J20" s="10" t="s">
        <v>27</v>
      </c>
      <c r="K20" s="7" t="s">
        <v>233</v>
      </c>
      <c r="L20" s="7" t="s">
        <v>56</v>
      </c>
      <c r="M20" s="15" t="s">
        <v>73</v>
      </c>
    </row>
    <row r="21" spans="1:13" s="8" customFormat="1" ht="48">
      <c r="A21" s="7">
        <v>14</v>
      </c>
      <c r="B21" s="6">
        <v>43566</v>
      </c>
      <c r="C21" s="10" t="s">
        <v>40</v>
      </c>
      <c r="D21" s="6">
        <v>43565</v>
      </c>
      <c r="E21" s="6">
        <v>43565</v>
      </c>
      <c r="F21" s="9" t="s">
        <v>74</v>
      </c>
      <c r="G21" s="10" t="s">
        <v>57</v>
      </c>
      <c r="H21" s="10" t="s">
        <v>14</v>
      </c>
      <c r="I21" s="6" t="s">
        <v>256</v>
      </c>
      <c r="J21" s="10" t="s">
        <v>27</v>
      </c>
      <c r="K21" s="10"/>
      <c r="L21" s="10" t="s">
        <v>56</v>
      </c>
      <c r="M21" s="15" t="s">
        <v>75</v>
      </c>
    </row>
    <row r="22" spans="1:13" s="8" customFormat="1" ht="22.5">
      <c r="A22" s="7">
        <v>15</v>
      </c>
      <c r="B22" s="6">
        <v>43573</v>
      </c>
      <c r="C22" s="10" t="s">
        <v>28</v>
      </c>
      <c r="D22" s="6">
        <v>43573</v>
      </c>
      <c r="E22" s="6">
        <v>43573</v>
      </c>
      <c r="F22" s="10" t="s">
        <v>76</v>
      </c>
      <c r="G22" s="10" t="s">
        <v>77</v>
      </c>
      <c r="H22" s="10" t="s">
        <v>14</v>
      </c>
      <c r="I22" s="6" t="s">
        <v>257</v>
      </c>
      <c r="J22" s="10" t="s">
        <v>27</v>
      </c>
      <c r="K22" s="10" t="s">
        <v>78</v>
      </c>
      <c r="L22" s="10" t="s">
        <v>80</v>
      </c>
      <c r="M22" s="16" t="s">
        <v>79</v>
      </c>
    </row>
    <row r="23" spans="1:13" s="8" customFormat="1" ht="33.75">
      <c r="A23" s="7">
        <v>16</v>
      </c>
      <c r="B23" s="6">
        <v>43574</v>
      </c>
      <c r="C23" s="10" t="s">
        <v>28</v>
      </c>
      <c r="D23" s="6">
        <v>43574</v>
      </c>
      <c r="E23" s="6">
        <v>43574</v>
      </c>
      <c r="F23" s="10" t="s">
        <v>81</v>
      </c>
      <c r="G23" s="10" t="s">
        <v>82</v>
      </c>
      <c r="H23" s="10" t="s">
        <v>14</v>
      </c>
      <c r="I23" s="6" t="s">
        <v>256</v>
      </c>
      <c r="J23" s="10" t="s">
        <v>27</v>
      </c>
      <c r="K23" s="10"/>
      <c r="L23" s="10" t="s">
        <v>41</v>
      </c>
      <c r="M23" s="16" t="s">
        <v>83</v>
      </c>
    </row>
    <row r="24" spans="1:13" ht="36">
      <c r="A24" s="7">
        <v>17</v>
      </c>
      <c r="B24" s="6">
        <v>43578</v>
      </c>
      <c r="C24" s="6" t="s">
        <v>32</v>
      </c>
      <c r="D24" s="6">
        <v>43578</v>
      </c>
      <c r="E24" s="6">
        <v>43578</v>
      </c>
      <c r="F24" s="9" t="s">
        <v>84</v>
      </c>
      <c r="G24" s="10" t="s">
        <v>85</v>
      </c>
      <c r="H24" s="10" t="s">
        <v>14</v>
      </c>
      <c r="I24" s="6" t="s">
        <v>256</v>
      </c>
      <c r="J24" s="10" t="s">
        <v>27</v>
      </c>
      <c r="K24" s="10"/>
      <c r="L24" s="10" t="s">
        <v>41</v>
      </c>
      <c r="M24" s="26" t="s">
        <v>159</v>
      </c>
    </row>
    <row r="25" spans="1:13" s="8" customFormat="1" ht="132" customHeight="1">
      <c r="A25" s="7">
        <v>18</v>
      </c>
      <c r="B25" s="6">
        <v>43600</v>
      </c>
      <c r="C25" s="10" t="s">
        <v>50</v>
      </c>
      <c r="D25" s="6">
        <v>43600</v>
      </c>
      <c r="E25" s="6">
        <v>43600</v>
      </c>
      <c r="F25" s="9" t="s">
        <v>87</v>
      </c>
      <c r="G25" s="10" t="s">
        <v>57</v>
      </c>
      <c r="H25" s="10" t="s">
        <v>14</v>
      </c>
      <c r="I25" s="6" t="s">
        <v>254</v>
      </c>
      <c r="J25" s="10" t="s">
        <v>27</v>
      </c>
      <c r="K25" s="10"/>
      <c r="L25" s="10" t="s">
        <v>56</v>
      </c>
      <c r="M25" s="18" t="s">
        <v>88</v>
      </c>
    </row>
    <row r="26" spans="1:13" s="8" customFormat="1" ht="33.75">
      <c r="A26" s="7">
        <v>19</v>
      </c>
      <c r="B26" s="6">
        <v>43606</v>
      </c>
      <c r="C26" s="10" t="s">
        <v>32</v>
      </c>
      <c r="D26" s="6">
        <v>43606</v>
      </c>
      <c r="E26" s="6">
        <v>43606</v>
      </c>
      <c r="F26" s="10" t="s">
        <v>89</v>
      </c>
      <c r="G26" s="10" t="s">
        <v>90</v>
      </c>
      <c r="H26" s="10" t="s">
        <v>14</v>
      </c>
      <c r="I26" s="6" t="s">
        <v>255</v>
      </c>
      <c r="J26" s="10" t="s">
        <v>52</v>
      </c>
      <c r="K26" s="10"/>
      <c r="L26" s="10" t="s">
        <v>41</v>
      </c>
      <c r="M26" s="16" t="s">
        <v>91</v>
      </c>
    </row>
    <row r="27" spans="1:13" s="8" customFormat="1" ht="33.75">
      <c r="A27" s="7">
        <v>20</v>
      </c>
      <c r="B27" s="6">
        <v>43609</v>
      </c>
      <c r="C27" s="10" t="s">
        <v>39</v>
      </c>
      <c r="D27" s="6">
        <v>43609</v>
      </c>
      <c r="E27" s="6">
        <v>43609</v>
      </c>
      <c r="F27" s="9" t="s">
        <v>92</v>
      </c>
      <c r="G27" s="10" t="s">
        <v>93</v>
      </c>
      <c r="H27" s="10" t="s">
        <v>14</v>
      </c>
      <c r="I27" s="6" t="s">
        <v>255</v>
      </c>
      <c r="J27" s="10" t="s">
        <v>27</v>
      </c>
      <c r="K27" s="7" t="s">
        <v>236</v>
      </c>
      <c r="L27" s="10" t="s">
        <v>41</v>
      </c>
      <c r="M27" s="16" t="s">
        <v>94</v>
      </c>
    </row>
    <row r="28" spans="1:13" s="8" customFormat="1" ht="24">
      <c r="A28" s="7">
        <v>21</v>
      </c>
      <c r="B28" s="6">
        <v>43613</v>
      </c>
      <c r="C28" s="10" t="s">
        <v>95</v>
      </c>
      <c r="D28" s="6">
        <v>43610</v>
      </c>
      <c r="E28" s="6">
        <v>43610</v>
      </c>
      <c r="F28" s="9" t="s">
        <v>96</v>
      </c>
      <c r="G28" s="10" t="s">
        <v>29</v>
      </c>
      <c r="H28" s="10" t="s">
        <v>14</v>
      </c>
      <c r="I28" s="6" t="s">
        <v>254</v>
      </c>
      <c r="J28" s="10" t="s">
        <v>27</v>
      </c>
      <c r="K28" s="10"/>
      <c r="L28" s="10" t="s">
        <v>98</v>
      </c>
      <c r="M28" s="15" t="s">
        <v>97</v>
      </c>
    </row>
    <row r="29" spans="1:13" s="8" customFormat="1">
      <c r="A29" s="7">
        <v>22</v>
      </c>
      <c r="B29" s="6">
        <v>43616</v>
      </c>
      <c r="C29" s="10" t="s">
        <v>95</v>
      </c>
      <c r="D29" s="6">
        <v>43615</v>
      </c>
      <c r="E29" s="6">
        <v>43616</v>
      </c>
      <c r="F29" s="9" t="s">
        <v>99</v>
      </c>
      <c r="G29" s="10" t="s">
        <v>57</v>
      </c>
      <c r="H29" s="10" t="s">
        <v>14</v>
      </c>
      <c r="I29" s="6" t="s">
        <v>258</v>
      </c>
      <c r="J29" s="10" t="s">
        <v>27</v>
      </c>
      <c r="K29" s="10"/>
      <c r="L29" s="10" t="s">
        <v>67</v>
      </c>
      <c r="M29" s="15" t="s">
        <v>100</v>
      </c>
    </row>
    <row r="30" spans="1:13" s="8" customFormat="1" ht="33.75">
      <c r="A30" s="7">
        <v>23</v>
      </c>
      <c r="B30" s="6">
        <v>43628</v>
      </c>
      <c r="C30" s="10" t="s">
        <v>101</v>
      </c>
      <c r="D30" s="6">
        <v>43626</v>
      </c>
      <c r="E30" s="6">
        <v>43626</v>
      </c>
      <c r="F30" s="9" t="s">
        <v>102</v>
      </c>
      <c r="G30" s="10" t="s">
        <v>142</v>
      </c>
      <c r="H30" s="10" t="s">
        <v>14</v>
      </c>
      <c r="I30" s="6" t="s">
        <v>255</v>
      </c>
      <c r="J30" s="10" t="s">
        <v>27</v>
      </c>
      <c r="K30" s="10"/>
      <c r="L30" s="10" t="s">
        <v>34</v>
      </c>
      <c r="M30" s="15" t="s">
        <v>103</v>
      </c>
    </row>
    <row r="31" spans="1:13" s="8" customFormat="1" ht="56.25">
      <c r="A31" s="7">
        <v>24</v>
      </c>
      <c r="B31" s="6">
        <v>43635</v>
      </c>
      <c r="C31" s="10" t="s">
        <v>95</v>
      </c>
      <c r="D31" s="6">
        <v>43632</v>
      </c>
      <c r="E31" s="6">
        <v>43633</v>
      </c>
      <c r="F31" s="9" t="s">
        <v>104</v>
      </c>
      <c r="G31" s="10" t="s">
        <v>140</v>
      </c>
      <c r="H31" s="10" t="s">
        <v>14</v>
      </c>
      <c r="I31" s="6" t="s">
        <v>256</v>
      </c>
      <c r="J31" s="10" t="s">
        <v>27</v>
      </c>
      <c r="K31" s="10"/>
      <c r="L31" s="10" t="s">
        <v>105</v>
      </c>
      <c r="M31" s="20" t="s">
        <v>106</v>
      </c>
    </row>
    <row r="32" spans="1:13" s="8" customFormat="1" ht="72">
      <c r="A32" s="7">
        <v>25</v>
      </c>
      <c r="B32" s="6">
        <v>43636</v>
      </c>
      <c r="C32" s="10" t="s">
        <v>40</v>
      </c>
      <c r="D32" s="6">
        <v>43636</v>
      </c>
      <c r="E32" s="6">
        <v>43636</v>
      </c>
      <c r="F32" s="9" t="s">
        <v>107</v>
      </c>
      <c r="G32" s="10" t="s">
        <v>57</v>
      </c>
      <c r="H32" s="10" t="s">
        <v>14</v>
      </c>
      <c r="I32" s="6" t="s">
        <v>258</v>
      </c>
      <c r="J32" s="10" t="s">
        <v>27</v>
      </c>
      <c r="K32" s="10"/>
      <c r="L32" s="10" t="s">
        <v>41</v>
      </c>
      <c r="M32" s="20" t="s">
        <v>108</v>
      </c>
    </row>
    <row r="33" spans="1:13" s="8" customFormat="1" ht="36">
      <c r="A33" s="7">
        <v>26</v>
      </c>
      <c r="B33" s="6">
        <v>43642</v>
      </c>
      <c r="C33" s="10" t="s">
        <v>28</v>
      </c>
      <c r="D33" s="6">
        <v>43642</v>
      </c>
      <c r="E33" s="6">
        <v>43642</v>
      </c>
      <c r="F33" s="9" t="s">
        <v>76</v>
      </c>
      <c r="G33" s="10" t="s">
        <v>109</v>
      </c>
      <c r="H33" s="10" t="s">
        <v>14</v>
      </c>
      <c r="I33" s="6" t="s">
        <v>254</v>
      </c>
      <c r="J33" s="10" t="s">
        <v>27</v>
      </c>
      <c r="K33" s="10"/>
      <c r="L33" s="29" t="s">
        <v>47</v>
      </c>
      <c r="M33" s="15" t="s">
        <v>110</v>
      </c>
    </row>
    <row r="34" spans="1:13" s="8" customFormat="1" ht="45">
      <c r="A34" s="7">
        <v>27</v>
      </c>
      <c r="B34" s="6">
        <v>43654</v>
      </c>
      <c r="C34" s="9" t="s">
        <v>39</v>
      </c>
      <c r="D34" s="6">
        <v>43651</v>
      </c>
      <c r="E34" s="6">
        <v>43653</v>
      </c>
      <c r="F34" s="9" t="s">
        <v>111</v>
      </c>
      <c r="G34" s="10" t="s">
        <v>114</v>
      </c>
      <c r="H34" s="10" t="s">
        <v>14</v>
      </c>
      <c r="I34" s="6" t="s">
        <v>258</v>
      </c>
      <c r="J34" s="10" t="s">
        <v>27</v>
      </c>
      <c r="K34" s="10" t="s">
        <v>237</v>
      </c>
      <c r="L34" s="29" t="s">
        <v>113</v>
      </c>
      <c r="M34" s="17" t="s">
        <v>112</v>
      </c>
    </row>
    <row r="35" spans="1:13" s="8" customFormat="1" ht="33.75">
      <c r="A35" s="7">
        <v>28</v>
      </c>
      <c r="B35" s="6">
        <v>43662</v>
      </c>
      <c r="C35" s="10" t="s">
        <v>95</v>
      </c>
      <c r="D35" s="6">
        <v>43661</v>
      </c>
      <c r="E35" s="6">
        <v>43661</v>
      </c>
      <c r="F35" s="9" t="s">
        <v>95</v>
      </c>
      <c r="G35" s="10" t="s">
        <v>109</v>
      </c>
      <c r="H35" s="10" t="s">
        <v>14</v>
      </c>
      <c r="I35" s="6" t="s">
        <v>255</v>
      </c>
      <c r="J35" s="10" t="s">
        <v>27</v>
      </c>
      <c r="K35" s="10"/>
      <c r="L35" s="10" t="s">
        <v>41</v>
      </c>
      <c r="M35" s="17" t="s">
        <v>119</v>
      </c>
    </row>
    <row r="36" spans="1:13" s="8" customFormat="1" ht="48">
      <c r="A36" s="7">
        <v>29</v>
      </c>
      <c r="B36" s="6">
        <v>43664</v>
      </c>
      <c r="C36" s="10" t="s">
        <v>40</v>
      </c>
      <c r="D36" s="6">
        <v>43662</v>
      </c>
      <c r="E36" s="6">
        <v>43663</v>
      </c>
      <c r="F36" s="9" t="s">
        <v>115</v>
      </c>
      <c r="G36" s="10" t="s">
        <v>43</v>
      </c>
      <c r="H36" s="10" t="s">
        <v>14</v>
      </c>
      <c r="I36" s="6" t="s">
        <v>255</v>
      </c>
      <c r="J36" s="10" t="s">
        <v>27</v>
      </c>
      <c r="K36" s="10" t="s">
        <v>116</v>
      </c>
      <c r="L36" s="29" t="s">
        <v>118</v>
      </c>
      <c r="M36" s="17" t="s">
        <v>117</v>
      </c>
    </row>
    <row r="37" spans="1:13" s="8" customFormat="1" ht="33.75">
      <c r="A37" s="7">
        <v>30</v>
      </c>
      <c r="B37" s="6">
        <v>43671</v>
      </c>
      <c r="C37" s="10" t="s">
        <v>39</v>
      </c>
      <c r="D37" s="6">
        <v>43671</v>
      </c>
      <c r="E37" s="6">
        <v>43672</v>
      </c>
      <c r="F37" s="9" t="s">
        <v>120</v>
      </c>
      <c r="G37" s="10" t="s">
        <v>77</v>
      </c>
      <c r="H37" s="10" t="s">
        <v>14</v>
      </c>
      <c r="I37" s="6" t="s">
        <v>258</v>
      </c>
      <c r="J37" s="10" t="s">
        <v>121</v>
      </c>
      <c r="K37" s="7" t="s">
        <v>238</v>
      </c>
      <c r="L37" s="20" t="s">
        <v>122</v>
      </c>
      <c r="M37" s="17" t="s">
        <v>138</v>
      </c>
    </row>
    <row r="38" spans="1:13" s="8" customFormat="1" ht="36">
      <c r="A38" s="7">
        <v>31</v>
      </c>
      <c r="B38" s="6">
        <v>43677</v>
      </c>
      <c r="C38" s="10" t="s">
        <v>39</v>
      </c>
      <c r="D38" s="6">
        <v>43672</v>
      </c>
      <c r="E38" s="6">
        <v>43673</v>
      </c>
      <c r="F38" s="9" t="s">
        <v>123</v>
      </c>
      <c r="G38" s="10" t="s">
        <v>109</v>
      </c>
      <c r="H38" s="10" t="s">
        <v>14</v>
      </c>
      <c r="I38" s="6" t="s">
        <v>254</v>
      </c>
      <c r="J38" s="10" t="s">
        <v>27</v>
      </c>
      <c r="K38" s="30" t="s">
        <v>239</v>
      </c>
      <c r="L38" s="7" t="s">
        <v>240</v>
      </c>
      <c r="M38" s="15" t="s">
        <v>124</v>
      </c>
    </row>
    <row r="39" spans="1:13" s="8" customFormat="1" ht="60">
      <c r="A39" s="7">
        <v>32</v>
      </c>
      <c r="B39" s="6">
        <v>43686</v>
      </c>
      <c r="C39" s="12" t="s">
        <v>28</v>
      </c>
      <c r="D39" s="6">
        <v>43686</v>
      </c>
      <c r="E39" s="6">
        <v>43686</v>
      </c>
      <c r="F39" s="13" t="s">
        <v>81</v>
      </c>
      <c r="G39" s="11" t="s">
        <v>109</v>
      </c>
      <c r="H39" s="13" t="s">
        <v>14</v>
      </c>
      <c r="I39" s="6" t="s">
        <v>255</v>
      </c>
      <c r="J39" s="10" t="s">
        <v>125</v>
      </c>
      <c r="K39" s="10"/>
      <c r="L39" s="10" t="s">
        <v>41</v>
      </c>
      <c r="M39" s="15" t="s">
        <v>141</v>
      </c>
    </row>
    <row r="40" spans="1:13" s="8" customFormat="1" ht="84">
      <c r="A40" s="7">
        <v>33</v>
      </c>
      <c r="B40" s="6">
        <v>43686</v>
      </c>
      <c r="C40" s="10" t="s">
        <v>39</v>
      </c>
      <c r="D40" s="6">
        <v>43685</v>
      </c>
      <c r="E40" s="6">
        <v>43686</v>
      </c>
      <c r="F40" s="9" t="s">
        <v>126</v>
      </c>
      <c r="G40" s="10" t="s">
        <v>43</v>
      </c>
      <c r="H40" s="10" t="s">
        <v>14</v>
      </c>
      <c r="I40" s="6" t="e">
        <v>#VALUE!</v>
      </c>
      <c r="J40" s="10" t="s">
        <v>27</v>
      </c>
      <c r="K40" s="7" t="s">
        <v>239</v>
      </c>
      <c r="L40" s="7" t="s">
        <v>240</v>
      </c>
      <c r="M40" s="15" t="s">
        <v>127</v>
      </c>
    </row>
    <row r="41" spans="1:13" s="8" customFormat="1" ht="33.75">
      <c r="A41" s="7">
        <v>34</v>
      </c>
      <c r="B41" s="6">
        <v>43690</v>
      </c>
      <c r="C41" s="10" t="s">
        <v>39</v>
      </c>
      <c r="D41" s="6">
        <v>43690</v>
      </c>
      <c r="E41" s="6">
        <v>43690</v>
      </c>
      <c r="F41" s="9" t="s">
        <v>126</v>
      </c>
      <c r="G41" s="10" t="s">
        <v>130</v>
      </c>
      <c r="H41" s="10" t="s">
        <v>65</v>
      </c>
      <c r="I41" s="6" t="s">
        <v>255</v>
      </c>
      <c r="J41" s="10" t="s">
        <v>128</v>
      </c>
      <c r="K41" s="10" t="s">
        <v>131</v>
      </c>
      <c r="L41" s="7" t="s">
        <v>240</v>
      </c>
      <c r="M41" s="15" t="s">
        <v>129</v>
      </c>
    </row>
    <row r="42" spans="1:13" s="8" customFormat="1" ht="60">
      <c r="A42" s="7">
        <v>35</v>
      </c>
      <c r="B42" s="6">
        <v>43691</v>
      </c>
      <c r="C42" s="10" t="s">
        <v>50</v>
      </c>
      <c r="D42" s="6">
        <v>43691</v>
      </c>
      <c r="E42" s="6">
        <v>43691</v>
      </c>
      <c r="F42" s="9" t="s">
        <v>132</v>
      </c>
      <c r="G42" s="10" t="s">
        <v>93</v>
      </c>
      <c r="H42" s="10" t="s">
        <v>14</v>
      </c>
      <c r="I42" s="6" t="s">
        <v>256</v>
      </c>
      <c r="J42" s="10" t="s">
        <v>27</v>
      </c>
      <c r="K42" s="10"/>
      <c r="L42" s="10" t="s">
        <v>133</v>
      </c>
      <c r="M42" s="15" t="s">
        <v>134</v>
      </c>
    </row>
    <row r="43" spans="1:13" s="8" customFormat="1" ht="48">
      <c r="A43" s="7">
        <v>36</v>
      </c>
      <c r="B43" s="6">
        <v>43698</v>
      </c>
      <c r="C43" s="10" t="s">
        <v>28</v>
      </c>
      <c r="D43" s="6">
        <v>43698</v>
      </c>
      <c r="E43" s="6">
        <v>43698</v>
      </c>
      <c r="F43" s="9" t="s">
        <v>137</v>
      </c>
      <c r="G43" s="10" t="s">
        <v>43</v>
      </c>
      <c r="H43" s="10" t="s">
        <v>14</v>
      </c>
      <c r="I43" s="6" t="s">
        <v>255</v>
      </c>
      <c r="J43" s="10" t="s">
        <v>27</v>
      </c>
      <c r="K43" s="10" t="s">
        <v>135</v>
      </c>
      <c r="L43" s="10" t="s">
        <v>67</v>
      </c>
      <c r="M43" s="15" t="s">
        <v>136</v>
      </c>
    </row>
    <row r="44" spans="1:13" s="8" customFormat="1" ht="36">
      <c r="A44" s="7">
        <v>37</v>
      </c>
      <c r="B44" s="6">
        <v>43703</v>
      </c>
      <c r="C44" s="10" t="s">
        <v>28</v>
      </c>
      <c r="D44" s="6">
        <v>43703</v>
      </c>
      <c r="E44" s="6">
        <v>43703</v>
      </c>
      <c r="F44" s="9" t="s">
        <v>139</v>
      </c>
      <c r="G44" s="10" t="s">
        <v>227</v>
      </c>
      <c r="H44" s="10" t="s">
        <v>14</v>
      </c>
      <c r="I44" s="6" t="s">
        <v>257</v>
      </c>
      <c r="J44" s="10" t="s">
        <v>27</v>
      </c>
      <c r="K44" s="10"/>
      <c r="L44" s="10" t="s">
        <v>226</v>
      </c>
      <c r="M44" s="15" t="s">
        <v>228</v>
      </c>
    </row>
    <row r="45" spans="1:13" s="8" customFormat="1" ht="36">
      <c r="A45" s="7">
        <v>38</v>
      </c>
      <c r="B45" s="6">
        <v>43705</v>
      </c>
      <c r="C45" s="10" t="s">
        <v>39</v>
      </c>
      <c r="D45" s="6">
        <v>43703</v>
      </c>
      <c r="E45" s="6">
        <v>43703</v>
      </c>
      <c r="F45" s="9" t="s">
        <v>145</v>
      </c>
      <c r="G45" s="10" t="s">
        <v>144</v>
      </c>
      <c r="H45" s="10" t="s">
        <v>14</v>
      </c>
      <c r="I45" s="6" t="s">
        <v>258</v>
      </c>
      <c r="J45" s="10" t="s">
        <v>52</v>
      </c>
      <c r="K45" s="7" t="s">
        <v>239</v>
      </c>
      <c r="L45" s="7" t="s">
        <v>105</v>
      </c>
      <c r="M45" s="21" t="s">
        <v>143</v>
      </c>
    </row>
    <row r="46" spans="1:13" s="8" customFormat="1" ht="36">
      <c r="A46" s="7">
        <v>39</v>
      </c>
      <c r="B46" s="6">
        <v>43705</v>
      </c>
      <c r="C46" s="10" t="s">
        <v>28</v>
      </c>
      <c r="D46" s="6">
        <v>43705</v>
      </c>
      <c r="E46" s="6">
        <v>43705</v>
      </c>
      <c r="F46" s="9" t="s">
        <v>146</v>
      </c>
      <c r="G46" s="10" t="s">
        <v>43</v>
      </c>
      <c r="H46" s="10" t="s">
        <v>14</v>
      </c>
      <c r="I46" s="6" t="s">
        <v>255</v>
      </c>
      <c r="J46" s="10" t="s">
        <v>27</v>
      </c>
      <c r="K46" s="10"/>
      <c r="L46" s="10" t="s">
        <v>225</v>
      </c>
      <c r="M46" s="22" t="s">
        <v>224</v>
      </c>
    </row>
    <row r="47" spans="1:13" s="8" customFormat="1" ht="24">
      <c r="A47" s="7">
        <v>40</v>
      </c>
      <c r="B47" s="6">
        <v>43705</v>
      </c>
      <c r="C47" s="10" t="s">
        <v>95</v>
      </c>
      <c r="D47" s="6">
        <v>43703</v>
      </c>
      <c r="E47" s="6">
        <v>43705</v>
      </c>
      <c r="F47" s="9" t="s">
        <v>147</v>
      </c>
      <c r="G47" s="10" t="s">
        <v>57</v>
      </c>
      <c r="H47" s="10" t="s">
        <v>14</v>
      </c>
      <c r="I47" s="6" t="s">
        <v>257</v>
      </c>
      <c r="J47" s="10" t="s">
        <v>27</v>
      </c>
      <c r="K47" s="10"/>
      <c r="L47" s="10" t="s">
        <v>148</v>
      </c>
      <c r="M47" s="22" t="s">
        <v>149</v>
      </c>
    </row>
    <row r="48" spans="1:13" s="8" customFormat="1" ht="132">
      <c r="A48" s="7">
        <v>41</v>
      </c>
      <c r="B48" s="6">
        <v>43710</v>
      </c>
      <c r="C48" s="10" t="s">
        <v>32</v>
      </c>
      <c r="D48" s="6">
        <v>43707</v>
      </c>
      <c r="E48" s="6">
        <v>43707</v>
      </c>
      <c r="F48" s="9" t="s">
        <v>151</v>
      </c>
      <c r="G48" s="10" t="s">
        <v>57</v>
      </c>
      <c r="H48" s="10" t="s">
        <v>14</v>
      </c>
      <c r="I48" s="6" t="s">
        <v>258</v>
      </c>
      <c r="J48" s="10" t="s">
        <v>27</v>
      </c>
      <c r="K48" s="11"/>
      <c r="L48" s="10" t="s">
        <v>133</v>
      </c>
      <c r="M48" s="17" t="s">
        <v>152</v>
      </c>
    </row>
    <row r="49" spans="1:16" s="8" customFormat="1">
      <c r="A49" s="7">
        <v>42</v>
      </c>
      <c r="B49" s="6">
        <v>43713</v>
      </c>
      <c r="C49" s="10" t="s">
        <v>95</v>
      </c>
      <c r="D49" s="6">
        <v>43713</v>
      </c>
      <c r="E49" s="6">
        <v>43713</v>
      </c>
      <c r="F49" s="9" t="s">
        <v>155</v>
      </c>
      <c r="G49" s="10" t="s">
        <v>43</v>
      </c>
      <c r="H49" s="10" t="s">
        <v>14</v>
      </c>
      <c r="I49" s="6" t="s">
        <v>255</v>
      </c>
      <c r="J49" s="10" t="s">
        <v>153</v>
      </c>
      <c r="K49" s="10"/>
      <c r="L49" s="10" t="s">
        <v>154</v>
      </c>
      <c r="M49" s="17" t="s">
        <v>156</v>
      </c>
    </row>
    <row r="50" spans="1:16" s="8" customFormat="1" ht="33.75">
      <c r="A50" s="7">
        <v>43</v>
      </c>
      <c r="B50" s="6">
        <v>43717</v>
      </c>
      <c r="C50" s="10" t="s">
        <v>95</v>
      </c>
      <c r="D50" s="6">
        <v>43666</v>
      </c>
      <c r="E50" s="6">
        <v>43666</v>
      </c>
      <c r="F50" s="9" t="s">
        <v>157</v>
      </c>
      <c r="G50" s="10" t="s">
        <v>57</v>
      </c>
      <c r="H50" s="10" t="s">
        <v>14</v>
      </c>
      <c r="I50" s="6" t="s">
        <v>254</v>
      </c>
      <c r="J50" s="10" t="s">
        <v>27</v>
      </c>
      <c r="K50" s="10"/>
      <c r="L50" s="10" t="s">
        <v>133</v>
      </c>
      <c r="M50" s="17" t="s">
        <v>158</v>
      </c>
    </row>
    <row r="51" spans="1:16" s="8" customFormat="1" ht="67.5">
      <c r="A51" s="7">
        <v>44</v>
      </c>
      <c r="B51" s="6">
        <v>43717</v>
      </c>
      <c r="C51" s="10" t="s">
        <v>32</v>
      </c>
      <c r="D51" s="6">
        <v>43628</v>
      </c>
      <c r="E51" s="6">
        <v>43628</v>
      </c>
      <c r="F51" s="9" t="s">
        <v>160</v>
      </c>
      <c r="G51" s="10" t="s">
        <v>167</v>
      </c>
      <c r="H51" s="10" t="s">
        <v>14</v>
      </c>
      <c r="I51" s="6" t="s">
        <v>255</v>
      </c>
      <c r="J51" s="10" t="s">
        <v>27</v>
      </c>
      <c r="K51" s="11"/>
      <c r="L51" s="10" t="s">
        <v>41</v>
      </c>
      <c r="M51" s="28" t="s">
        <v>161</v>
      </c>
    </row>
    <row r="52" spans="1:16" s="8" customFormat="1" ht="60">
      <c r="A52" s="7">
        <v>45</v>
      </c>
      <c r="B52" s="6">
        <v>43717</v>
      </c>
      <c r="C52" s="10" t="s">
        <v>32</v>
      </c>
      <c r="D52" s="6">
        <v>43664</v>
      </c>
      <c r="E52" s="6">
        <v>43664</v>
      </c>
      <c r="F52" s="9" t="s">
        <v>162</v>
      </c>
      <c r="G52" s="10" t="s">
        <v>166</v>
      </c>
      <c r="H52" s="10" t="s">
        <v>14</v>
      </c>
      <c r="I52" s="6" t="s">
        <v>254</v>
      </c>
      <c r="J52" s="10" t="s">
        <v>27</v>
      </c>
      <c r="K52" s="10" t="s">
        <v>163</v>
      </c>
      <c r="L52" s="10" t="s">
        <v>164</v>
      </c>
      <c r="M52" s="28" t="s">
        <v>165</v>
      </c>
    </row>
    <row r="53" spans="1:16" s="8" customFormat="1" ht="33.75">
      <c r="A53" s="7">
        <v>46</v>
      </c>
      <c r="B53" s="6">
        <v>43719</v>
      </c>
      <c r="C53" s="10" t="s">
        <v>101</v>
      </c>
      <c r="D53" s="6">
        <v>43657</v>
      </c>
      <c r="E53" s="6">
        <v>43657</v>
      </c>
      <c r="F53" s="9" t="s">
        <v>169</v>
      </c>
      <c r="G53" s="10" t="s">
        <v>170</v>
      </c>
      <c r="H53" s="10" t="s">
        <v>14</v>
      </c>
      <c r="I53" s="6" t="s">
        <v>255</v>
      </c>
      <c r="J53" s="10" t="s">
        <v>27</v>
      </c>
      <c r="K53" s="10"/>
      <c r="L53" s="10" t="s">
        <v>133</v>
      </c>
      <c r="M53" s="15" t="s">
        <v>171</v>
      </c>
    </row>
    <row r="54" spans="1:16" s="8" customFormat="1" ht="96">
      <c r="A54" s="7">
        <v>47</v>
      </c>
      <c r="B54" s="6">
        <v>43719</v>
      </c>
      <c r="C54" s="10" t="s">
        <v>101</v>
      </c>
      <c r="D54" s="6">
        <v>43658</v>
      </c>
      <c r="E54" s="6">
        <v>43658</v>
      </c>
      <c r="F54" s="9" t="s">
        <v>172</v>
      </c>
      <c r="G54" s="10" t="s">
        <v>57</v>
      </c>
      <c r="H54" s="10" t="s">
        <v>14</v>
      </c>
      <c r="I54" s="6" t="s">
        <v>254</v>
      </c>
      <c r="J54" s="10" t="s">
        <v>27</v>
      </c>
      <c r="K54" s="10"/>
      <c r="L54" s="10" t="s">
        <v>133</v>
      </c>
      <c r="M54" s="15" t="s">
        <v>173</v>
      </c>
    </row>
    <row r="55" spans="1:16" s="8" customFormat="1" ht="32.25" customHeight="1">
      <c r="A55" s="7">
        <v>48</v>
      </c>
      <c r="B55" s="6">
        <v>43720</v>
      </c>
      <c r="C55" s="10" t="s">
        <v>32</v>
      </c>
      <c r="D55" s="6">
        <v>43563</v>
      </c>
      <c r="E55" s="6">
        <v>43563</v>
      </c>
      <c r="F55" s="9" t="s">
        <v>174</v>
      </c>
      <c r="G55" s="10" t="s">
        <v>43</v>
      </c>
      <c r="H55" s="10" t="s">
        <v>14</v>
      </c>
      <c r="I55" s="6" t="s">
        <v>257</v>
      </c>
      <c r="J55" s="10" t="s">
        <v>27</v>
      </c>
      <c r="K55" s="10" t="s">
        <v>175</v>
      </c>
      <c r="L55" s="10" t="s">
        <v>176</v>
      </c>
      <c r="M55" s="20" t="s">
        <v>177</v>
      </c>
    </row>
    <row r="56" spans="1:16" s="8" customFormat="1" ht="32.25" customHeight="1">
      <c r="A56" s="7">
        <v>49</v>
      </c>
      <c r="B56" s="6">
        <v>43721</v>
      </c>
      <c r="C56" s="10" t="s">
        <v>178</v>
      </c>
      <c r="D56" s="6">
        <v>43720</v>
      </c>
      <c r="E56" s="6">
        <v>43720</v>
      </c>
      <c r="F56" s="9" t="s">
        <v>179</v>
      </c>
      <c r="G56" s="10" t="s">
        <v>77</v>
      </c>
      <c r="H56" s="10" t="s">
        <v>14</v>
      </c>
      <c r="I56" s="6" t="s">
        <v>255</v>
      </c>
      <c r="J56" s="10" t="s">
        <v>180</v>
      </c>
      <c r="K56" s="10"/>
      <c r="L56" s="10" t="s">
        <v>184</v>
      </c>
      <c r="M56" s="61" t="s">
        <v>185</v>
      </c>
    </row>
    <row r="57" spans="1:16" s="8" customFormat="1" ht="32.25" customHeight="1">
      <c r="A57" s="7">
        <v>50</v>
      </c>
      <c r="B57" s="6">
        <v>43721</v>
      </c>
      <c r="C57" s="10" t="s">
        <v>178</v>
      </c>
      <c r="D57" s="6">
        <v>43720</v>
      </c>
      <c r="E57" s="6">
        <v>43720</v>
      </c>
      <c r="F57" s="9" t="s">
        <v>179</v>
      </c>
      <c r="G57" s="10" t="s">
        <v>77</v>
      </c>
      <c r="H57" s="10" t="s">
        <v>14</v>
      </c>
      <c r="I57" s="6" t="s">
        <v>255</v>
      </c>
      <c r="J57" s="10" t="s">
        <v>180</v>
      </c>
      <c r="K57" s="10"/>
      <c r="L57" s="10" t="s">
        <v>184</v>
      </c>
      <c r="M57" s="62"/>
    </row>
    <row r="58" spans="1:16" s="8" customFormat="1" ht="32.25" customHeight="1">
      <c r="A58" s="7">
        <v>51</v>
      </c>
      <c r="B58" s="6">
        <v>43721</v>
      </c>
      <c r="C58" s="10" t="s">
        <v>178</v>
      </c>
      <c r="D58" s="6">
        <v>43720</v>
      </c>
      <c r="E58" s="6">
        <v>43720</v>
      </c>
      <c r="F58" s="9" t="s">
        <v>179</v>
      </c>
      <c r="G58" s="10" t="s">
        <v>77</v>
      </c>
      <c r="H58" s="10" t="s">
        <v>14</v>
      </c>
      <c r="I58" s="6" t="s">
        <v>258</v>
      </c>
      <c r="J58" s="10" t="s">
        <v>180</v>
      </c>
      <c r="K58" s="10"/>
      <c r="L58" s="10" t="s">
        <v>133</v>
      </c>
      <c r="M58" s="62"/>
    </row>
    <row r="59" spans="1:16" s="8" customFormat="1" ht="32.25" customHeight="1">
      <c r="A59" s="7">
        <v>52</v>
      </c>
      <c r="B59" s="6">
        <v>43721</v>
      </c>
      <c r="C59" s="10" t="s">
        <v>178</v>
      </c>
      <c r="D59" s="6">
        <v>43720</v>
      </c>
      <c r="E59" s="6">
        <v>43720</v>
      </c>
      <c r="F59" s="9" t="s">
        <v>179</v>
      </c>
      <c r="G59" s="10" t="s">
        <v>77</v>
      </c>
      <c r="H59" s="10" t="s">
        <v>14</v>
      </c>
      <c r="I59" s="6" t="s">
        <v>256</v>
      </c>
      <c r="J59" s="10" t="s">
        <v>180</v>
      </c>
      <c r="K59" s="10"/>
      <c r="L59" s="10" t="s">
        <v>133</v>
      </c>
      <c r="M59" s="62"/>
    </row>
    <row r="60" spans="1:16" s="8" customFormat="1" ht="33.75">
      <c r="A60" s="7">
        <v>53</v>
      </c>
      <c r="B60" s="6">
        <v>43721</v>
      </c>
      <c r="C60" s="10" t="s">
        <v>40</v>
      </c>
      <c r="D60" s="6">
        <v>43721</v>
      </c>
      <c r="E60" s="6">
        <v>43721</v>
      </c>
      <c r="F60" s="9" t="s">
        <v>182</v>
      </c>
      <c r="G60" s="10" t="s">
        <v>109</v>
      </c>
      <c r="H60" s="10" t="s">
        <v>14</v>
      </c>
      <c r="I60" s="6" t="s">
        <v>258</v>
      </c>
      <c r="J60" s="10" t="s">
        <v>125</v>
      </c>
      <c r="K60" s="10"/>
      <c r="L60" s="10" t="s">
        <v>133</v>
      </c>
      <c r="M60" s="15" t="s">
        <v>183</v>
      </c>
      <c r="P60" s="36" t="s">
        <v>186</v>
      </c>
    </row>
    <row r="61" spans="1:16" s="8" customFormat="1" ht="36">
      <c r="A61" s="7">
        <v>54</v>
      </c>
      <c r="B61" s="6">
        <v>43721</v>
      </c>
      <c r="C61" s="10" t="s">
        <v>40</v>
      </c>
      <c r="D61" s="6">
        <v>43596</v>
      </c>
      <c r="E61" s="6">
        <v>43596</v>
      </c>
      <c r="F61" s="9" t="s">
        <v>86</v>
      </c>
      <c r="G61" s="10" t="s">
        <v>57</v>
      </c>
      <c r="H61" s="10" t="s">
        <v>14</v>
      </c>
      <c r="I61" s="6" t="s">
        <v>256</v>
      </c>
      <c r="J61" s="10" t="s">
        <v>27</v>
      </c>
      <c r="K61" s="10"/>
      <c r="L61" s="10" t="s">
        <v>133</v>
      </c>
      <c r="M61" s="20" t="s">
        <v>181</v>
      </c>
    </row>
    <row r="62" spans="1:16" s="8" customFormat="1" ht="30">
      <c r="A62" s="7">
        <v>55</v>
      </c>
      <c r="B62" s="6">
        <v>43724</v>
      </c>
      <c r="C62" s="10" t="s">
        <v>32</v>
      </c>
      <c r="D62" s="6">
        <v>43724</v>
      </c>
      <c r="E62" s="6">
        <v>43724</v>
      </c>
      <c r="F62" s="41" t="s">
        <v>187</v>
      </c>
      <c r="G62" s="10" t="s">
        <v>43</v>
      </c>
      <c r="H62" s="10" t="s">
        <v>14</v>
      </c>
      <c r="I62" s="6" t="s">
        <v>254</v>
      </c>
      <c r="J62" s="10" t="s">
        <v>27</v>
      </c>
      <c r="K62" s="10"/>
      <c r="L62" s="10"/>
      <c r="M62" s="15" t="s">
        <v>188</v>
      </c>
    </row>
    <row r="63" spans="1:16" s="8" customFormat="1" ht="33.75">
      <c r="A63" s="7">
        <v>56</v>
      </c>
      <c r="B63" s="6">
        <v>43725</v>
      </c>
      <c r="C63" s="10" t="s">
        <v>95</v>
      </c>
      <c r="D63" s="6">
        <v>43724</v>
      </c>
      <c r="E63" s="6">
        <v>43727</v>
      </c>
      <c r="F63" s="9" t="s">
        <v>190</v>
      </c>
      <c r="G63" s="10" t="s">
        <v>43</v>
      </c>
      <c r="H63" s="10" t="s">
        <v>14</v>
      </c>
      <c r="I63" s="6" t="s">
        <v>255</v>
      </c>
      <c r="J63" s="10" t="s">
        <v>189</v>
      </c>
      <c r="K63" s="10"/>
      <c r="L63" s="10" t="s">
        <v>133</v>
      </c>
      <c r="M63" s="15" t="s">
        <v>191</v>
      </c>
    </row>
    <row r="64" spans="1:16" s="8" customFormat="1" ht="36">
      <c r="A64" s="7">
        <v>57</v>
      </c>
      <c r="B64" s="6">
        <v>43732</v>
      </c>
      <c r="C64" s="10" t="s">
        <v>40</v>
      </c>
      <c r="D64" s="6">
        <v>43732</v>
      </c>
      <c r="E64" s="6">
        <v>43732</v>
      </c>
      <c r="F64" s="9" t="s">
        <v>192</v>
      </c>
      <c r="G64" s="10" t="s">
        <v>43</v>
      </c>
      <c r="H64" s="10" t="s">
        <v>14</v>
      </c>
      <c r="I64" s="6" t="s">
        <v>255</v>
      </c>
      <c r="J64" s="10" t="s">
        <v>27</v>
      </c>
      <c r="K64" s="10"/>
      <c r="L64" s="10" t="s">
        <v>133</v>
      </c>
      <c r="M64" s="15" t="s">
        <v>193</v>
      </c>
    </row>
    <row r="65" spans="1:13" s="8" customFormat="1" ht="33.75">
      <c r="A65" s="7">
        <v>58</v>
      </c>
      <c r="B65" s="6">
        <v>43738</v>
      </c>
      <c r="C65" s="10" t="s">
        <v>95</v>
      </c>
      <c r="D65" s="6">
        <v>43727</v>
      </c>
      <c r="E65" s="6">
        <v>43727</v>
      </c>
      <c r="F65" s="9" t="s">
        <v>194</v>
      </c>
      <c r="G65" s="10" t="s">
        <v>57</v>
      </c>
      <c r="H65" s="10" t="s">
        <v>14</v>
      </c>
      <c r="I65" s="6" t="s">
        <v>258</v>
      </c>
      <c r="J65" s="10" t="s">
        <v>27</v>
      </c>
      <c r="K65" s="10"/>
      <c r="L65" s="10" t="s">
        <v>133</v>
      </c>
      <c r="M65" s="15" t="s">
        <v>195</v>
      </c>
    </row>
    <row r="66" spans="1:13" s="8" customFormat="1" ht="36">
      <c r="A66" s="7">
        <v>59</v>
      </c>
      <c r="B66" s="6">
        <v>43742</v>
      </c>
      <c r="C66" s="10" t="s">
        <v>50</v>
      </c>
      <c r="D66" s="6">
        <v>43742</v>
      </c>
      <c r="E66" s="6">
        <v>43742</v>
      </c>
      <c r="F66" s="9" t="s">
        <v>198</v>
      </c>
      <c r="G66" s="10" t="s">
        <v>90</v>
      </c>
      <c r="H66" s="10" t="s">
        <v>14</v>
      </c>
      <c r="I66" s="6" t="s">
        <v>254</v>
      </c>
      <c r="J66" s="10" t="s">
        <v>27</v>
      </c>
      <c r="K66" s="10"/>
      <c r="L66" s="10" t="s">
        <v>196</v>
      </c>
      <c r="M66" s="15" t="s">
        <v>197</v>
      </c>
    </row>
    <row r="67" spans="1:13" s="8" customFormat="1" ht="24">
      <c r="A67" s="7">
        <v>60</v>
      </c>
      <c r="B67" s="6">
        <v>43745</v>
      </c>
      <c r="C67" s="10" t="s">
        <v>95</v>
      </c>
      <c r="D67" s="6">
        <v>43743</v>
      </c>
      <c r="E67" s="6">
        <v>43743</v>
      </c>
      <c r="F67" s="9" t="s">
        <v>201</v>
      </c>
      <c r="G67" s="10" t="s">
        <v>200</v>
      </c>
      <c r="H67" s="10" t="s">
        <v>14</v>
      </c>
      <c r="I67" s="6" t="s">
        <v>259</v>
      </c>
      <c r="J67" s="10" t="s">
        <v>27</v>
      </c>
      <c r="K67" s="10"/>
      <c r="L67" s="10" t="s">
        <v>199</v>
      </c>
      <c r="M67" s="15" t="s">
        <v>202</v>
      </c>
    </row>
    <row r="68" spans="1:13" s="8" customFormat="1" ht="168">
      <c r="A68" s="7">
        <v>61</v>
      </c>
      <c r="B68" s="6">
        <v>43745</v>
      </c>
      <c r="C68" s="10" t="s">
        <v>32</v>
      </c>
      <c r="D68" s="6">
        <v>43743</v>
      </c>
      <c r="E68" s="6">
        <v>43743</v>
      </c>
      <c r="F68" s="9" t="s">
        <v>205</v>
      </c>
      <c r="G68" s="10" t="s">
        <v>57</v>
      </c>
      <c r="H68" s="10" t="s">
        <v>14</v>
      </c>
      <c r="I68" s="6" t="s">
        <v>258</v>
      </c>
      <c r="J68" s="10" t="s">
        <v>203</v>
      </c>
      <c r="K68" s="10"/>
      <c r="L68" s="10" t="s">
        <v>204</v>
      </c>
      <c r="M68" s="20" t="s">
        <v>206</v>
      </c>
    </row>
    <row r="69" spans="1:13" s="8" customFormat="1" ht="45">
      <c r="A69" s="7">
        <v>62</v>
      </c>
      <c r="B69" s="6">
        <v>44209</v>
      </c>
      <c r="C69" s="10" t="s">
        <v>40</v>
      </c>
      <c r="D69" s="6">
        <v>43762</v>
      </c>
      <c r="E69" s="6">
        <v>43976</v>
      </c>
      <c r="F69" s="9" t="s">
        <v>242</v>
      </c>
      <c r="G69" s="10" t="s">
        <v>57</v>
      </c>
      <c r="H69" s="10" t="s">
        <v>14</v>
      </c>
      <c r="I69" s="6" t="s">
        <v>258</v>
      </c>
      <c r="J69" s="10" t="s">
        <v>27</v>
      </c>
      <c r="K69" s="10"/>
      <c r="L69" s="10" t="s">
        <v>41</v>
      </c>
      <c r="M69" s="16" t="s">
        <v>243</v>
      </c>
    </row>
    <row r="70" spans="1:13" s="8" customFormat="1" ht="24">
      <c r="A70" s="7">
        <v>63</v>
      </c>
      <c r="B70" s="6">
        <v>43766</v>
      </c>
      <c r="C70" s="10" t="s">
        <v>40</v>
      </c>
      <c r="D70" s="6">
        <v>43764</v>
      </c>
      <c r="E70" s="6">
        <v>43766</v>
      </c>
      <c r="F70" s="9" t="s">
        <v>207</v>
      </c>
      <c r="G70" s="10" t="s">
        <v>208</v>
      </c>
      <c r="H70" s="10" t="s">
        <v>14</v>
      </c>
      <c r="I70" s="6" t="s">
        <v>258</v>
      </c>
      <c r="J70" s="10" t="s">
        <v>27</v>
      </c>
      <c r="K70" s="10"/>
      <c r="L70" s="10" t="s">
        <v>34</v>
      </c>
      <c r="M70" s="20" t="s">
        <v>209</v>
      </c>
    </row>
    <row r="71" spans="1:13" s="8" customFormat="1" ht="24">
      <c r="A71" s="7">
        <v>64</v>
      </c>
      <c r="B71" s="6">
        <v>43788</v>
      </c>
      <c r="C71" s="10" t="s">
        <v>40</v>
      </c>
      <c r="D71" s="6">
        <v>43784</v>
      </c>
      <c r="E71" s="6">
        <v>43784</v>
      </c>
      <c r="F71" s="9" t="s">
        <v>211</v>
      </c>
      <c r="G71" s="10" t="s">
        <v>210</v>
      </c>
      <c r="H71" s="10" t="s">
        <v>14</v>
      </c>
      <c r="I71" s="6" t="s">
        <v>254</v>
      </c>
      <c r="J71" s="10" t="s">
        <v>27</v>
      </c>
      <c r="K71" s="10"/>
      <c r="L71" s="10" t="s">
        <v>35</v>
      </c>
      <c r="M71" s="18" t="s">
        <v>212</v>
      </c>
    </row>
    <row r="72" spans="1:13" s="8" customFormat="1" ht="33.75">
      <c r="A72" s="7">
        <v>65</v>
      </c>
      <c r="B72" s="6">
        <v>43794</v>
      </c>
      <c r="C72" s="10" t="s">
        <v>39</v>
      </c>
      <c r="D72" s="6">
        <v>43792</v>
      </c>
      <c r="E72" s="6">
        <v>43792</v>
      </c>
      <c r="F72" s="9" t="s">
        <v>215</v>
      </c>
      <c r="G72" s="10" t="s">
        <v>214</v>
      </c>
      <c r="H72" s="10" t="s">
        <v>14</v>
      </c>
      <c r="I72" s="6" t="s">
        <v>254</v>
      </c>
      <c r="J72" s="10" t="s">
        <v>27</v>
      </c>
      <c r="K72" s="10" t="s">
        <v>241</v>
      </c>
      <c r="L72" s="10" t="s">
        <v>213</v>
      </c>
      <c r="M72" s="20" t="s">
        <v>216</v>
      </c>
    </row>
    <row r="73" spans="1:13" s="8" customFormat="1" ht="33.75">
      <c r="A73" s="7">
        <v>66</v>
      </c>
      <c r="B73" s="6">
        <v>43804</v>
      </c>
      <c r="C73" s="10" t="s">
        <v>95</v>
      </c>
      <c r="D73" s="6">
        <v>43803</v>
      </c>
      <c r="E73" s="6">
        <v>43803</v>
      </c>
      <c r="F73" s="9" t="s">
        <v>218</v>
      </c>
      <c r="G73" s="10" t="s">
        <v>210</v>
      </c>
      <c r="H73" s="10" t="s">
        <v>14</v>
      </c>
      <c r="I73" s="6" t="s">
        <v>255</v>
      </c>
      <c r="J73" s="10" t="s">
        <v>27</v>
      </c>
      <c r="K73" s="11"/>
      <c r="L73" s="11" t="s">
        <v>217</v>
      </c>
      <c r="M73" s="15" t="s">
        <v>219</v>
      </c>
    </row>
    <row r="74" spans="1:13" s="8" customFormat="1" ht="22.5">
      <c r="A74" s="7">
        <v>67</v>
      </c>
      <c r="B74" s="6">
        <v>43809</v>
      </c>
      <c r="C74" s="10" t="s">
        <v>28</v>
      </c>
      <c r="D74" s="6">
        <v>43809</v>
      </c>
      <c r="E74" s="6">
        <v>43809</v>
      </c>
      <c r="F74" s="9" t="s">
        <v>220</v>
      </c>
      <c r="G74" s="10" t="s">
        <v>221</v>
      </c>
      <c r="H74" s="10" t="s">
        <v>14</v>
      </c>
      <c r="I74" s="6"/>
      <c r="J74" s="10" t="s">
        <v>27</v>
      </c>
      <c r="K74" s="10"/>
      <c r="L74" s="10" t="s">
        <v>222</v>
      </c>
      <c r="M74" s="18" t="s">
        <v>223</v>
      </c>
    </row>
    <row r="75" spans="1:13" s="8" customFormat="1" ht="36">
      <c r="A75" s="7">
        <v>68</v>
      </c>
      <c r="B75" s="6">
        <v>43816</v>
      </c>
      <c r="C75" s="10" t="s">
        <v>28</v>
      </c>
      <c r="D75" s="6">
        <v>43815</v>
      </c>
      <c r="E75" s="6">
        <v>43815</v>
      </c>
      <c r="F75" s="9" t="s">
        <v>229</v>
      </c>
      <c r="G75" s="10" t="s">
        <v>230</v>
      </c>
      <c r="H75" s="10" t="s">
        <v>14</v>
      </c>
      <c r="I75" s="6" t="s">
        <v>255</v>
      </c>
      <c r="J75" s="10" t="s">
        <v>27</v>
      </c>
      <c r="K75" s="10"/>
      <c r="L75" s="10" t="s">
        <v>35</v>
      </c>
      <c r="M75" s="20" t="s">
        <v>231</v>
      </c>
    </row>
    <row r="76" spans="1:13" ht="24">
      <c r="A76" s="7">
        <v>69</v>
      </c>
      <c r="B76" s="6">
        <v>44209</v>
      </c>
      <c r="C76" s="10" t="s">
        <v>40</v>
      </c>
      <c r="D76" s="6">
        <v>43815</v>
      </c>
      <c r="E76" s="6">
        <v>43957</v>
      </c>
      <c r="F76" s="9" t="s">
        <v>244</v>
      </c>
      <c r="G76" s="10" t="s">
        <v>43</v>
      </c>
      <c r="H76" s="10" t="s">
        <v>14</v>
      </c>
      <c r="I76" s="6" t="s">
        <v>255</v>
      </c>
      <c r="J76" s="10" t="s">
        <v>27</v>
      </c>
      <c r="K76" s="10"/>
      <c r="L76" s="10" t="s">
        <v>245</v>
      </c>
      <c r="M76" s="15" t="s">
        <v>246</v>
      </c>
    </row>
    <row r="77" spans="1:13" ht="33.75">
      <c r="A77" s="7">
        <v>70</v>
      </c>
      <c r="B77" s="6">
        <v>43837</v>
      </c>
      <c r="C77" s="6" t="s">
        <v>39</v>
      </c>
      <c r="D77" s="6">
        <v>43828</v>
      </c>
      <c r="E77" s="6">
        <v>43831</v>
      </c>
      <c r="F77" s="10" t="s">
        <v>247</v>
      </c>
      <c r="G77" s="10" t="s">
        <v>248</v>
      </c>
      <c r="H77" s="10" t="s">
        <v>14</v>
      </c>
      <c r="I77" s="6" t="s">
        <v>255</v>
      </c>
      <c r="J77" s="10" t="s">
        <v>249</v>
      </c>
      <c r="K77" s="10"/>
      <c r="L77" s="10" t="s">
        <v>250</v>
      </c>
      <c r="M77" s="31" t="s">
        <v>251</v>
      </c>
    </row>
    <row r="78" spans="1:13">
      <c r="A78" s="4"/>
    </row>
    <row r="79" spans="1:13">
      <c r="A79" s="4"/>
    </row>
    <row r="80" spans="1:13">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3">
      <c r="A97" s="4"/>
    </row>
    <row r="98" spans="1:13">
      <c r="A98" s="4"/>
    </row>
    <row r="99" spans="1:13">
      <c r="A99" s="4"/>
    </row>
    <row r="100" spans="1:13">
      <c r="A100" s="4"/>
    </row>
    <row r="101" spans="1:13">
      <c r="A101" s="4"/>
    </row>
    <row r="102" spans="1:13">
      <c r="A102" s="4"/>
    </row>
    <row r="103" spans="1:13">
      <c r="A103" s="4"/>
    </row>
    <row r="104" spans="1:13">
      <c r="A104" s="4"/>
    </row>
    <row r="105" spans="1:13">
      <c r="A105" s="4"/>
    </row>
    <row r="106" spans="1:13">
      <c r="A106" s="4"/>
    </row>
    <row r="107" spans="1:13" s="8" customFormat="1">
      <c r="A107" s="4"/>
      <c r="B107" s="32"/>
      <c r="D107" s="32"/>
      <c r="E107" s="32"/>
      <c r="F107" s="35"/>
      <c r="I107" s="33"/>
      <c r="M107" s="34"/>
    </row>
  </sheetData>
  <mergeCells count="7">
    <mergeCell ref="M56:M59"/>
    <mergeCell ref="A1:M1"/>
    <mergeCell ref="A4:M4"/>
    <mergeCell ref="A6:M6"/>
    <mergeCell ref="A3:M3"/>
    <mergeCell ref="A5:M5"/>
    <mergeCell ref="A2:M2"/>
  </mergeCells>
  <phoneticPr fontId="0" type="noConversion"/>
  <printOptions horizontalCentered="1"/>
  <pageMargins left="0.19685039370078741" right="0.19685039370078741" top="0.35433070866141736" bottom="0.47244094488188981" header="0.31496062992125984" footer="0.31496062992125984"/>
  <pageSetup paperSize="9" scale="70" fitToHeight="0" orientation="portrait" r:id="rId1"/>
  <headerFooter alignWithMargins="0">
    <oddFooter>&amp;Ln.c.: non comunicato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2"/>
  <sheetViews>
    <sheetView zoomScale="75" workbookViewId="0">
      <selection activeCell="B17" sqref="B17"/>
    </sheetView>
  </sheetViews>
  <sheetFormatPr defaultRowHeight="12.75"/>
  <cols>
    <col min="1" max="1" width="9.140625" style="44"/>
    <col min="2" max="2" width="53" style="60" customWidth="1"/>
    <col min="3" max="3" width="41" style="60" customWidth="1"/>
    <col min="4" max="4" width="25.7109375" style="44" customWidth="1"/>
    <col min="5" max="16384" width="9.140625" style="44"/>
  </cols>
  <sheetData>
    <row r="1" spans="2:4" s="43" customFormat="1" ht="51.75" customHeight="1">
      <c r="B1" s="74" t="s">
        <v>30</v>
      </c>
      <c r="C1" s="74"/>
    </row>
    <row r="2" spans="2:4" ht="27" customHeight="1">
      <c r="B2" s="75" t="s">
        <v>253</v>
      </c>
      <c r="C2" s="76"/>
      <c r="D2" s="43"/>
    </row>
    <row r="3" spans="2:4" ht="6" customHeight="1" thickBot="1">
      <c r="B3" s="45"/>
      <c r="C3" s="45"/>
    </row>
    <row r="4" spans="2:4" ht="30.75" customHeight="1" thickBot="1">
      <c r="B4" s="46" t="s">
        <v>15</v>
      </c>
      <c r="C4" s="47" t="s">
        <v>2</v>
      </c>
      <c r="D4" s="48"/>
    </row>
    <row r="5" spans="2:4" ht="20.100000000000001" customHeight="1">
      <c r="B5" s="49" t="s">
        <v>21</v>
      </c>
      <c r="C5" s="50">
        <f>COUNTIF('2019'!$C$8:$C$77, "BERGAMO")</f>
        <v>5</v>
      </c>
    </row>
    <row r="6" spans="2:4" ht="20.100000000000001" customHeight="1">
      <c r="B6" s="51" t="s">
        <v>20</v>
      </c>
      <c r="C6" s="52">
        <f>COUNTIF('2019'!$C$8:$C$77, "BRESCIA")</f>
        <v>11</v>
      </c>
      <c r="D6" s="53"/>
    </row>
    <row r="7" spans="2:4" ht="20.100000000000001" customHeight="1">
      <c r="B7" s="51" t="s">
        <v>17</v>
      </c>
      <c r="C7" s="52">
        <f>COUNTIF('2019'!$C$8:$C$77, "Città Metropolitana di Milano")</f>
        <v>14</v>
      </c>
      <c r="D7" s="53"/>
    </row>
    <row r="8" spans="2:4" ht="20.100000000000001" customHeight="1">
      <c r="B8" s="51" t="s">
        <v>16</v>
      </c>
      <c r="C8" s="52">
        <f>COUNTIF('2019'!$C$8:$C$77, "INSUBRIA")</f>
        <v>8</v>
      </c>
      <c r="D8" s="53"/>
    </row>
    <row r="9" spans="2:4" ht="20.100000000000001" customHeight="1">
      <c r="B9" s="51" t="s">
        <v>19</v>
      </c>
      <c r="C9" s="52">
        <f>COUNTIF('2019'!$C$8:$C$77, "BRIANZA")</f>
        <v>15</v>
      </c>
      <c r="D9" s="53"/>
    </row>
    <row r="10" spans="2:4" ht="20.100000000000001" customHeight="1">
      <c r="B10" s="51" t="s">
        <v>22</v>
      </c>
      <c r="C10" s="52">
        <f>COUNTIF('2019'!$C$8:$C$77, "PAVIA")</f>
        <v>4</v>
      </c>
      <c r="D10" s="53"/>
    </row>
    <row r="11" spans="2:4" ht="20.100000000000001" customHeight="1">
      <c r="B11" s="51" t="s">
        <v>18</v>
      </c>
      <c r="C11" s="52">
        <f>COUNTIF('2019'!$C$8:$C$77, "VALPADANA")</f>
        <v>10</v>
      </c>
      <c r="D11" s="53"/>
    </row>
    <row r="12" spans="2:4" ht="20.100000000000001" customHeight="1" thickBot="1">
      <c r="B12" s="54" t="s">
        <v>23</v>
      </c>
      <c r="C12" s="55">
        <f>COUNTIF('2019'!$C$8:$C$77, "MONTAGNA")</f>
        <v>3</v>
      </c>
      <c r="D12" s="53"/>
    </row>
    <row r="13" spans="2:4" s="59" customFormat="1" ht="39.75" customHeight="1" thickBot="1">
      <c r="B13" s="56" t="s">
        <v>1</v>
      </c>
      <c r="C13" s="57">
        <f>SUM(C5:C12)</f>
        <v>70</v>
      </c>
      <c r="D13" s="58"/>
    </row>
    <row r="32" spans="4:4">
      <c r="D32" s="44" t="s">
        <v>13</v>
      </c>
    </row>
  </sheetData>
  <mergeCells count="2">
    <mergeCell ref="B1:C1"/>
    <mergeCell ref="B2:C2"/>
  </mergeCells>
  <phoneticPr fontId="0" type="noConversion"/>
  <printOptions horizontalCentered="1" verticalCentered="1"/>
  <pageMargins left="0.78740157480314965" right="0.78740157480314965" top="0.78740157480314965" bottom="0.78740157480314965"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5</vt:i4>
      </vt:variant>
    </vt:vector>
  </HeadingPairs>
  <TitlesOfParts>
    <vt:vector size="7" baseType="lpstr">
      <vt:lpstr>2019</vt:lpstr>
      <vt:lpstr>Infortuni per ATS </vt:lpstr>
      <vt:lpstr>'2019'!Area_stampa</vt:lpstr>
      <vt:lpstr>'Infortuni per ATS '!Area_stampa</vt:lpstr>
      <vt:lpstr>'2019'!OLE_LINK3</vt:lpstr>
      <vt:lpstr>'2019'!OLE_LINK8</vt:lpstr>
      <vt:lpstr>'2019'!Titoli_stampa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Lombardia</dc:creator>
  <cp:lastModifiedBy>Francesca Pregnolato</cp:lastModifiedBy>
  <cp:lastPrinted>2019-09-13T13:24:09Z</cp:lastPrinted>
  <dcterms:created xsi:type="dcterms:W3CDTF">2004-08-27T13:25:12Z</dcterms:created>
  <dcterms:modified xsi:type="dcterms:W3CDTF">2024-02-16T14:46:53Z</dcterms:modified>
</cp:coreProperties>
</file>